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gobiernodesonora-my.sharepoint.com/personal/guadalupe_bustamante_sonora_gob_mx/Documents/EconomíaSon/COCODI/Programa de Trabajo de Control Interno/"/>
    </mc:Choice>
  </mc:AlternateContent>
  <xr:revisionPtr revIDLastSave="663" documentId="13_ncr:1_{B7DB0527-377D-4B0A-85C5-FEECEF90F087}" xr6:coauthVersionLast="47" xr6:coauthVersionMax="47" xr10:uidLastSave="{8FBD1FA6-1386-44BE-88C2-0DC97CB82D26}"/>
  <bookViews>
    <workbookView xWindow="-120" yWindow="-120" windowWidth="29040" windowHeight="15720" xr2:uid="{A761E564-7771-44A2-88BA-8C58B7E878FE}"/>
  </bookViews>
  <sheets>
    <sheet name="Comparativo y Análisis " sheetId="3" r:id="rId1"/>
    <sheet name="Formalización 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8" i="3" l="1"/>
  <c r="D53" i="3"/>
  <c r="D51" i="3"/>
  <c r="D48" i="3"/>
  <c r="D46" i="3"/>
  <c r="G41" i="3"/>
  <c r="D37" i="3"/>
  <c r="D29" i="3"/>
  <c r="D28" i="3"/>
  <c r="D20" i="3"/>
  <c r="G17" i="3"/>
  <c r="D12" i="3"/>
  <c r="M99" i="2"/>
  <c r="O99" i="2" s="1"/>
  <c r="M98" i="2"/>
  <c r="O98" i="2" s="1"/>
  <c r="M97" i="2"/>
  <c r="N97" i="2" s="1"/>
  <c r="M96" i="2"/>
  <c r="O96" i="2" s="1"/>
  <c r="M90" i="2"/>
  <c r="O90" i="2" s="1"/>
  <c r="M89" i="2"/>
  <c r="O89" i="2" s="1"/>
  <c r="M88" i="2"/>
  <c r="N88" i="2" s="1"/>
  <c r="M87" i="2"/>
  <c r="N87" i="2" s="1"/>
  <c r="M81" i="2"/>
  <c r="O81" i="2" s="1"/>
  <c r="M80" i="2"/>
  <c r="N80" i="2" s="1"/>
  <c r="M79" i="2"/>
  <c r="O79" i="2" s="1"/>
  <c r="M78" i="2"/>
  <c r="N78" i="2" s="1"/>
  <c r="M72" i="2"/>
  <c r="O72" i="2" s="1"/>
  <c r="M71" i="2"/>
  <c r="O71" i="2" s="1"/>
  <c r="M70" i="2"/>
  <c r="O70" i="2" s="1"/>
  <c r="M69" i="2"/>
  <c r="O69" i="2" s="1"/>
  <c r="F58" i="3"/>
  <c r="F55" i="3"/>
  <c r="D55" i="3"/>
  <c r="F53" i="3"/>
  <c r="F51" i="3"/>
  <c r="F48" i="3"/>
  <c r="F46" i="3"/>
  <c r="F41" i="3"/>
  <c r="F37" i="3"/>
  <c r="F35" i="3"/>
  <c r="D35" i="3"/>
  <c r="F32" i="3"/>
  <c r="D32" i="3"/>
  <c r="F29" i="3"/>
  <c r="F28" i="3"/>
  <c r="F26" i="3"/>
  <c r="D26" i="3"/>
  <c r="F23" i="3"/>
  <c r="D23" i="3"/>
  <c r="F20" i="3"/>
  <c r="F17" i="3"/>
  <c r="D17" i="3"/>
  <c r="G12" i="3"/>
  <c r="F12" i="3"/>
  <c r="X99" i="2"/>
  <c r="Y99" i="2"/>
  <c r="L99" i="2"/>
  <c r="X98" i="2"/>
  <c r="Y98" i="2"/>
  <c r="L98" i="2"/>
  <c r="X97" i="2"/>
  <c r="Y97" i="2"/>
  <c r="L97" i="2"/>
  <c r="X96" i="2"/>
  <c r="Y96" i="2"/>
  <c r="L96" i="2"/>
  <c r="X90" i="2"/>
  <c r="Y90" i="2"/>
  <c r="L90" i="2"/>
  <c r="X89" i="2"/>
  <c r="Y89" i="2"/>
  <c r="L89" i="2"/>
  <c r="X88" i="2"/>
  <c r="Y88" i="2"/>
  <c r="L88" i="2"/>
  <c r="X87" i="2"/>
  <c r="Y87" i="2"/>
  <c r="L87" i="2"/>
  <c r="X81" i="2"/>
  <c r="Y81" i="2"/>
  <c r="L81" i="2"/>
  <c r="X80" i="2"/>
  <c r="Y80" i="2"/>
  <c r="L80" i="2"/>
  <c r="X79" i="2"/>
  <c r="Y79" i="2"/>
  <c r="L79" i="2"/>
  <c r="X78" i="2"/>
  <c r="Y78" i="2"/>
  <c r="L78" i="2"/>
  <c r="X70" i="2"/>
  <c r="X71" i="2"/>
  <c r="X72" i="2"/>
  <c r="X69" i="2"/>
  <c r="Y69" i="2" s="1"/>
  <c r="Y72" i="2"/>
  <c r="L72" i="2"/>
  <c r="Y71" i="2"/>
  <c r="L71" i="2"/>
  <c r="Y70" i="2"/>
  <c r="L70" i="2"/>
  <c r="L69" i="2"/>
  <c r="G28" i="3" l="1"/>
  <c r="D41" i="3"/>
  <c r="N98" i="2"/>
  <c r="N89" i="2"/>
  <c r="N99" i="2"/>
  <c r="O87" i="2"/>
  <c r="N96" i="2"/>
  <c r="O78" i="2"/>
  <c r="N79" i="2"/>
  <c r="N69" i="2"/>
  <c r="N70" i="2"/>
  <c r="N90" i="2"/>
  <c r="N71" i="2"/>
  <c r="N81" i="2"/>
  <c r="O88" i="2"/>
  <c r="O97" i="2"/>
  <c r="N72" i="2"/>
  <c r="O8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Edna Marisol Garcia Mesa</author>
  </authors>
  <commentList>
    <comment ref="I10" authorId="0" shapeId="0" xr:uid="{61A9F6A3-4CC9-4113-BFC8-50238CA5FB9F}">
      <text>
        <r>
          <rPr>
            <b/>
            <sz val="9"/>
            <color indexed="81"/>
            <rFont val="Tahoma"/>
            <family val="2"/>
          </rPr>
          <t>En el caso que exista la actividad para el punto de interes seleccione "SI"</t>
        </r>
      </text>
    </comment>
    <comment ref="K10" authorId="0" shapeId="0" xr:uid="{E5151399-AA9C-433F-86F6-A16A2E3BCD31}">
      <text>
        <r>
          <rPr>
            <b/>
            <sz val="9"/>
            <color indexed="81"/>
            <rFont val="Tahoma"/>
            <family val="2"/>
          </rPr>
          <t>Si la actividad se encuentra descrita en el Manunal de Procedimientos o documento administrartivo autorizado para su aplicación y medición periodica seleccionar "SI"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0" authorId="0" shapeId="0" xr:uid="{D7E8B3FE-7456-4B8E-BEA5-49E532E98635}">
      <text>
        <r>
          <rPr>
            <b/>
            <sz val="9"/>
            <color indexed="81"/>
            <rFont val="Tahoma"/>
            <family val="2"/>
          </rPr>
          <t>Si la actividad de control se ha realizado alguna vez durante los dos últimos años indicar "SI"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0" authorId="0" shapeId="0" xr:uid="{16AD8865-023D-4E9A-97F8-9EBC450E5FD8}">
      <text>
        <r>
          <rPr>
            <sz val="9"/>
            <color indexed="81"/>
            <rFont val="Arial"/>
            <family val="2"/>
          </rPr>
          <t>Si la actividad de control dispone de evidencia documental o expediente seleccionar "SI"</t>
        </r>
      </text>
    </comment>
    <comment ref="N10" authorId="0" shapeId="0" xr:uid="{ECC8055E-8E3A-4F68-8976-2DAE536C2EAC}">
      <text>
        <r>
          <rPr>
            <b/>
            <sz val="9"/>
            <color indexed="81"/>
            <rFont val="Tahoma"/>
            <family val="2"/>
          </rPr>
          <t>En el caso que exista la actividad se evaluará su actualización.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Nava Tepichin</author>
    <author>Flor M. Cota Garcia</author>
  </authors>
  <commentList>
    <comment ref="C67" authorId="0" shapeId="0" xr:uid="{5B6C9FDC-B74F-461D-B13F-CF0B2D6D7A22}">
      <text>
        <r>
          <rPr>
            <b/>
            <sz val="9"/>
            <color indexed="81"/>
            <rFont val="Tahoma"/>
            <family val="2"/>
          </rPr>
          <t>Unicamente Indicar la clave del Punto de Interes que correspopnden a esta Actividad de Control (ej. P01.PI01 / P02.PI03)</t>
        </r>
      </text>
    </comment>
    <comment ref="H67" authorId="1" shapeId="0" xr:uid="{270EFA0E-3C4C-4FF2-89AC-81DEAC97EA77}">
      <text>
        <r>
          <rPr>
            <b/>
            <sz val="9"/>
            <color indexed="81"/>
            <rFont val="Tahoma"/>
            <family val="2"/>
          </rPr>
          <t>Por cada deficiencia del Grado de Madurez se deberá integrar una Actividad de Mejora.</t>
        </r>
      </text>
    </comment>
    <comment ref="J67" authorId="0" shapeId="0" xr:uid="{3B6BCC1D-BBA3-4985-B582-39DF0A071DBB}">
      <text>
        <r>
          <rPr>
            <b/>
            <sz val="9"/>
            <color indexed="81"/>
            <rFont val="Tahoma"/>
            <family val="2"/>
          </rPr>
          <t>INDICAR FECHA solo con números CON SIGUIENTE FORMATO: dd / mm / aaaa</t>
        </r>
      </text>
    </comment>
    <comment ref="K67" authorId="0" shapeId="0" xr:uid="{B12F1951-4259-44A9-9A0E-052BE19C2BCF}">
      <text>
        <r>
          <rPr>
            <b/>
            <sz val="9"/>
            <color indexed="81"/>
            <rFont val="Tahoma"/>
            <family val="2"/>
          </rPr>
          <t>Fecha compromiso para finalizar la actividad autorizada por el COCODI.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69" authorId="0" shapeId="0" xr:uid="{58C66121-374E-433F-ABBD-190936F4973A}">
      <text>
        <r>
          <rPr>
            <sz val="11"/>
            <color theme="1"/>
            <rFont val="Aptos Narrow"/>
            <family val="2"/>
            <scheme val="minor"/>
          </rPr>
          <t>“Considerar si la actividad correspondiente al punto de interés seleccionado requiere alguna mejora en su formalización; en caso afirmativo, seleccione ‘Sí’.”</t>
        </r>
      </text>
    </comment>
    <comment ref="E70" authorId="0" shapeId="0" xr:uid="{7675DAC5-E694-4C71-A2B6-F7B73321C50A}">
      <text>
        <r>
          <rPr>
            <sz val="11"/>
            <color theme="1"/>
            <rFont val="Aptos Narrow"/>
            <family val="2"/>
            <scheme val="minor"/>
          </rPr>
          <t>“Considerar si la actividad correspondiente al punto de interés seleccionado requiere alguna mejora en su operación; en caso afirmativo, seleccione ‘Sí’.”</t>
        </r>
      </text>
    </comment>
    <comment ref="E71" authorId="0" shapeId="0" xr:uid="{8D1A3060-66BF-4BC8-94C5-C8402A8ACF73}">
      <text>
        <r>
          <rPr>
            <sz val="11"/>
            <color theme="1"/>
            <rFont val="Aptos Narrow"/>
            <family val="2"/>
            <scheme val="minor"/>
          </rPr>
          <t>“Considerar si la actividad correspondiente al punto de interés seleccionado requiere alguna mejora en su evidencia; en caso afirmativo, seleccione ‘Sí’.”</t>
        </r>
      </text>
    </comment>
    <comment ref="E72" authorId="0" shapeId="0" xr:uid="{A17469B7-1A70-42EF-AFE7-6BED60FF8BC1}">
      <text>
        <r>
          <rPr>
            <sz val="11"/>
            <color theme="1"/>
            <rFont val="Aptos Narrow"/>
            <family val="2"/>
            <scheme val="minor"/>
          </rPr>
          <t>“Considerar si la actividad correspondiente al punto de interés seleccionado requiere actualización; en caso afirmativo, seleccione ‘Sí’.”</t>
        </r>
      </text>
    </comment>
    <comment ref="C76" authorId="0" shapeId="0" xr:uid="{B7405EEB-8842-46B4-8292-728830F88F4D}">
      <text>
        <r>
          <rPr>
            <b/>
            <sz val="9"/>
            <color indexed="81"/>
            <rFont val="Tahoma"/>
            <family val="2"/>
          </rPr>
          <t>Unicamente Indicar la clave del Punto de Interes que correspopnden a esta Actividad de Control (ej. P01.PI01 / P02.PI03)</t>
        </r>
      </text>
    </comment>
    <comment ref="H76" authorId="1" shapeId="0" xr:uid="{07169A74-483C-4746-AB05-6A59599E40E9}">
      <text>
        <r>
          <rPr>
            <b/>
            <sz val="9"/>
            <color indexed="81"/>
            <rFont val="Tahoma"/>
            <family val="2"/>
          </rPr>
          <t>Por cada deficiencia del Grado de Madurez se deberá integrar una Actividad de Mejora.</t>
        </r>
      </text>
    </comment>
    <comment ref="J76" authorId="0" shapeId="0" xr:uid="{C38757A5-9101-44DF-967D-E4926637905B}">
      <text>
        <r>
          <rPr>
            <b/>
            <sz val="9"/>
            <color indexed="81"/>
            <rFont val="Tahoma"/>
            <family val="2"/>
          </rPr>
          <t>INDICAR FECHA solo con números CON SIGUIENTE FORMATO: dd / mm / aaaa</t>
        </r>
      </text>
    </comment>
    <comment ref="K76" authorId="0" shapeId="0" xr:uid="{94AEC76A-4038-4358-BEBE-3EB771D5F1A3}">
      <text>
        <r>
          <rPr>
            <b/>
            <sz val="9"/>
            <color indexed="81"/>
            <rFont val="Tahoma"/>
            <family val="2"/>
          </rPr>
          <t>Fecha compromiso para finalizar la actividad autorizada por el COCODI.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78" authorId="0" shapeId="0" xr:uid="{CE7F26EA-30FF-41D8-A43C-39BC8D14EC8D}">
      <text>
        <r>
          <rPr>
            <b/>
            <sz val="9"/>
            <color indexed="81"/>
            <rFont val="Tahoma"/>
            <family val="2"/>
          </rPr>
          <t>Si la actividad se encuentra descrita en el Manunal de Procedimientos o documento administrartivo autorizado para su aplicación y medición periodica seleccionar "SI"</t>
        </r>
      </text>
    </comment>
    <comment ref="E79" authorId="0" shapeId="0" xr:uid="{8A52C990-55CC-404A-8150-AB2EBD005538}">
      <text>
        <r>
          <rPr>
            <b/>
            <sz val="9"/>
            <color indexed="81"/>
            <rFont val="Tahoma"/>
            <family val="2"/>
          </rPr>
          <t>Si la actividad de control se ha realizado alguna vez durante los dos últimos años indicar "SI"</t>
        </r>
      </text>
    </comment>
    <comment ref="E80" authorId="0" shapeId="0" xr:uid="{DFEFA43E-B3B9-4B32-8CAA-7AE9273DFED1}">
      <text>
        <r>
          <rPr>
            <b/>
            <sz val="9"/>
            <color indexed="81"/>
            <rFont val="Tahoma"/>
            <family val="2"/>
          </rPr>
          <t>Si la actividad de control dispone de evidencia documental o expediente seleccionar "SI"</t>
        </r>
      </text>
    </comment>
    <comment ref="E81" authorId="0" shapeId="0" xr:uid="{1EAF08C0-F194-4F79-8BF7-1DCC46073534}">
      <text>
        <r>
          <rPr>
            <b/>
            <sz val="9"/>
            <color indexed="81"/>
            <rFont val="Tahoma"/>
            <family val="2"/>
          </rPr>
          <t>En el caso que exista la actividad se evaluará su actualización.</t>
        </r>
      </text>
    </comment>
    <comment ref="C85" authorId="0" shapeId="0" xr:uid="{F1BA6D31-4247-4DA9-9DF6-9B2D037F29F8}">
      <text>
        <r>
          <rPr>
            <b/>
            <sz val="9"/>
            <color indexed="81"/>
            <rFont val="Tahoma"/>
            <family val="2"/>
          </rPr>
          <t>Unicamente Indicar la clave del Punto de Interes que correspopnden a esta Actividad de Control (ej. P01.PI01 / P02.PI03)</t>
        </r>
      </text>
    </comment>
    <comment ref="H85" authorId="1" shapeId="0" xr:uid="{80D08558-3AAA-4DBB-8E14-E5364978BF13}">
      <text>
        <r>
          <rPr>
            <b/>
            <sz val="9"/>
            <color indexed="81"/>
            <rFont val="Tahoma"/>
            <family val="2"/>
          </rPr>
          <t>Por cada deficiencia del Grado de Madurez se deberá integrar una Actividad de Mejora.</t>
        </r>
      </text>
    </comment>
    <comment ref="J85" authorId="0" shapeId="0" xr:uid="{C9628CDD-73C9-4CB0-BFD0-025CA950C01B}">
      <text>
        <r>
          <rPr>
            <b/>
            <sz val="9"/>
            <color indexed="81"/>
            <rFont val="Tahoma"/>
            <family val="2"/>
          </rPr>
          <t>INDICAR FECHA solo con números CON SIGUIENTE FORMATO: dd / mm / aaaa</t>
        </r>
      </text>
    </comment>
    <comment ref="K85" authorId="0" shapeId="0" xr:uid="{92C850A6-D1E0-48A9-8FA1-D376A8BA290A}">
      <text>
        <r>
          <rPr>
            <b/>
            <sz val="9"/>
            <color indexed="81"/>
            <rFont val="Tahoma"/>
            <family val="2"/>
          </rPr>
          <t>Fecha compromiso para finalizar la actividad autorizada por el COCODI.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87" authorId="0" shapeId="0" xr:uid="{AAC25E82-3D9C-4518-92D9-D0024604D8E1}">
      <text>
        <r>
          <rPr>
            <b/>
            <sz val="9"/>
            <color indexed="81"/>
            <rFont val="Tahoma"/>
            <family val="2"/>
          </rPr>
          <t>Si la actividad se encuentra descrita en el Manunal de Procedimientos o documento administrartivo autorizado para su aplicación y medición periodica seleccionar "SI"</t>
        </r>
      </text>
    </comment>
    <comment ref="E88" authorId="0" shapeId="0" xr:uid="{DE87FB6B-C13F-4977-89F8-4F75C8DAF5A2}">
      <text>
        <r>
          <rPr>
            <b/>
            <sz val="9"/>
            <color indexed="81"/>
            <rFont val="Tahoma"/>
            <family val="2"/>
          </rPr>
          <t>Si la actividad de control se ha realizado alguna vez durante los dos últimos años indicar "SI"</t>
        </r>
      </text>
    </comment>
    <comment ref="E89" authorId="0" shapeId="0" xr:uid="{4FF9A84B-2D9D-478F-B60C-5356D887CA68}">
      <text>
        <r>
          <rPr>
            <b/>
            <sz val="9"/>
            <color indexed="81"/>
            <rFont val="Tahoma"/>
            <family val="2"/>
          </rPr>
          <t>Si la actividad de control dispone de evidencia documental o expediente seleccionar "SI"</t>
        </r>
      </text>
    </comment>
    <comment ref="E90" authorId="0" shapeId="0" xr:uid="{B8BC5DF7-FFF4-4FBD-98E1-2D608BEF4BB6}">
      <text>
        <r>
          <rPr>
            <b/>
            <sz val="9"/>
            <color indexed="81"/>
            <rFont val="Tahoma"/>
            <family val="2"/>
          </rPr>
          <t>En el caso que exista la actividad se evaluará su actualización.</t>
        </r>
      </text>
    </comment>
    <comment ref="C94" authorId="0" shapeId="0" xr:uid="{51CD4F0C-8995-4D1C-BAAD-0588B13DCABC}">
      <text>
        <r>
          <rPr>
            <b/>
            <sz val="9"/>
            <color indexed="81"/>
            <rFont val="Tahoma"/>
            <family val="2"/>
          </rPr>
          <t>Unicamente Indicar la clave del Punto de Interes que correspopnden a esta Actividad de Control (ej. P01.PI01 / P02.PI03)</t>
        </r>
      </text>
    </comment>
    <comment ref="H94" authorId="1" shapeId="0" xr:uid="{7EEB4E85-90E1-4F4E-893D-01A83EAD813E}">
      <text>
        <r>
          <rPr>
            <b/>
            <sz val="9"/>
            <color indexed="81"/>
            <rFont val="Tahoma"/>
            <family val="2"/>
          </rPr>
          <t>Por cada deficiencia del Grado de Madurez se deberá integrar una Actividad de Mejora.</t>
        </r>
      </text>
    </comment>
    <comment ref="J94" authorId="0" shapeId="0" xr:uid="{91D5463F-D106-4A18-AF53-B5E8B83285DD}">
      <text>
        <r>
          <rPr>
            <b/>
            <sz val="9"/>
            <color indexed="81"/>
            <rFont val="Tahoma"/>
            <family val="2"/>
          </rPr>
          <t>INDICAR FECHA solo con números CON SIGUIENTE FORMATO: dd / mm / aaaa</t>
        </r>
      </text>
    </comment>
    <comment ref="K94" authorId="0" shapeId="0" xr:uid="{99C4DBF8-E1E8-4C59-B8D2-B8CD004FE7B1}">
      <text>
        <r>
          <rPr>
            <b/>
            <sz val="9"/>
            <color indexed="81"/>
            <rFont val="Tahoma"/>
            <family val="2"/>
          </rPr>
          <t>Fecha compromiso para finalizar la actividad autorizada por el COCODI.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96" authorId="0" shapeId="0" xr:uid="{6AD348BF-D53D-4636-8CBF-4C2F6B8998E5}">
      <text>
        <r>
          <rPr>
            <b/>
            <sz val="9"/>
            <color indexed="81"/>
            <rFont val="Tahoma"/>
            <family val="2"/>
          </rPr>
          <t>Si la actividad se encuentra descrita en el Manunal de Procedimientos o documento administrartivo autorizado para su aplicación y medición periodica seleccionar "SI"</t>
        </r>
      </text>
    </comment>
    <comment ref="E97" authorId="0" shapeId="0" xr:uid="{94B8DF60-1F2F-4C50-8AA0-9E132775BC32}">
      <text>
        <r>
          <rPr>
            <b/>
            <sz val="9"/>
            <color indexed="81"/>
            <rFont val="Tahoma"/>
            <family val="2"/>
          </rPr>
          <t>Si la actividad de control se ha realizado alguna vez durante los dos últimos años indicar "SI"</t>
        </r>
      </text>
    </comment>
    <comment ref="E98" authorId="0" shapeId="0" xr:uid="{8DCEE826-ED99-4668-A7D1-3631CBAC7CDC}">
      <text>
        <r>
          <rPr>
            <b/>
            <sz val="9"/>
            <color indexed="81"/>
            <rFont val="Tahoma"/>
            <family val="2"/>
          </rPr>
          <t>Si la actividad de control dispone de evidencia documental o expediente seleccionar "SI"</t>
        </r>
      </text>
    </comment>
    <comment ref="E99" authorId="0" shapeId="0" xr:uid="{002F6A62-868A-4907-8D0B-000354578580}">
      <text>
        <r>
          <rPr>
            <b/>
            <sz val="9"/>
            <color indexed="81"/>
            <rFont val="Tahoma"/>
            <family val="2"/>
          </rPr>
          <t>En el caso que exista la actividad se evaluará su actualización.</t>
        </r>
      </text>
    </comment>
  </commentList>
</comments>
</file>

<file path=xl/sharedStrings.xml><?xml version="1.0" encoding="utf-8"?>
<sst xmlns="http://schemas.openxmlformats.org/spreadsheetml/2006/main" count="644" uniqueCount="246">
  <si>
    <t>SI</t>
  </si>
  <si>
    <t xml:space="preserve">NO </t>
  </si>
  <si>
    <t xml:space="preserve">COMPONENTES </t>
  </si>
  <si>
    <t xml:space="preserve">PRINCIPIOS </t>
  </si>
  <si>
    <t>COMPARATIVO</t>
  </si>
  <si>
    <t>PUNTOS DE INTERES</t>
  </si>
  <si>
    <t>Actividades del Punto de interes</t>
  </si>
  <si>
    <t>Selección de Mejora 2026</t>
  </si>
  <si>
    <t>Evaluación 2024</t>
  </si>
  <si>
    <t>Evaluación 2025</t>
  </si>
  <si>
    <t>Variación de resultados</t>
  </si>
  <si>
    <t>¿Existe?
Si/No</t>
  </si>
  <si>
    <t xml:space="preserve">Descripción de la actividad </t>
  </si>
  <si>
    <t xml:space="preserve">Formalizado </t>
  </si>
  <si>
    <t xml:space="preserve">Operando </t>
  </si>
  <si>
    <t xml:space="preserve">Evidencia </t>
  </si>
  <si>
    <t xml:space="preserve">Actualizar </t>
  </si>
  <si>
    <t xml:space="preserve">C.01. Ambiente de Control </t>
  </si>
  <si>
    <t xml:space="preserve">P01. Mostrar Actitud de Respaldo  y Compromiso </t>
  </si>
  <si>
    <t xml:space="preserve">P02. Ejercer la Responsabilidad de Vigilancia </t>
  </si>
  <si>
    <t>P03. Establecer la Estructura, Responsabilidad y Autoridad.</t>
  </si>
  <si>
    <t xml:space="preserve">P04. Demostrar Compromiso con la Competencia Profesional. </t>
  </si>
  <si>
    <t>P04.PI01. Establecer perfiles para los mandos superiores y para el resto del personal, y evaluar periódicamente para expectativas de Competencia Profesional.</t>
  </si>
  <si>
    <t>P04.PI03. La Administración debe definir cuadros de sucesión y planes de contingencia para los puestos clave, con objeto de garantizar la continuidad en el logro de los objetivos.</t>
  </si>
  <si>
    <t xml:space="preserve">P05. Establecer la Estructura para el Reforzamiento de la Rendición de Cuentas. </t>
  </si>
  <si>
    <r>
      <t xml:space="preserve">C.02. </t>
    </r>
    <r>
      <rPr>
        <b/>
        <sz val="17.5"/>
        <rFont val="Aptos Narrow"/>
        <family val="2"/>
        <scheme val="minor"/>
      </rPr>
      <t xml:space="preserve">Administración de Riesgos </t>
    </r>
  </si>
  <si>
    <t xml:space="preserve">P06. Definir Objetivos y Riesgo </t>
  </si>
  <si>
    <t>P06.PI01. Objetivos institucionales definidos en términos específicos y medibles de manera que sean comunicados y entendidos en todos los niveles de la Institución.</t>
  </si>
  <si>
    <t xml:space="preserve">P07. Identificar, Analizar y Responder a los Riesgos </t>
  </si>
  <si>
    <t xml:space="preserve">P08. Considerar el Riesgo de Corrupción. </t>
  </si>
  <si>
    <t xml:space="preserve">P09. Identificar, Analizar y Responder al Cambio. </t>
  </si>
  <si>
    <t xml:space="preserve">C.03.  Actividades de Control </t>
  </si>
  <si>
    <t xml:space="preserve">P10. Diseñar Actividades de Control </t>
  </si>
  <si>
    <t>P10.PI03. La administración diseña actividades de control a nivel institución, a nivel transacción o ambos, dependiendo del nivel necesario para garantizar que la institución cumpla con sus objetivos y conduzca alos riesgos relacionados.</t>
  </si>
  <si>
    <t xml:space="preserve">P11. Diseñar Actividades para los Sistemas de Información. </t>
  </si>
  <si>
    <t>P11.PI02. La administración desarrolla los sistemas de información de la institución para obtener y procesar apropiadamente la información relativa a cada uno de los procesos operativos, de manera tal que se cumplan los obetivos institucionales y se responda apropiadamente a los riesgos asociados.</t>
  </si>
  <si>
    <t xml:space="preserve">P12. Implementar Actividades de Control </t>
  </si>
  <si>
    <t xml:space="preserve">C.04. Información  y Comunicación </t>
  </si>
  <si>
    <t xml:space="preserve">P13. Usar Información de Calidad. </t>
  </si>
  <si>
    <t xml:space="preserve">P14. Comunicar Internamente. </t>
  </si>
  <si>
    <t xml:space="preserve">P15. Comunicar Externamente. </t>
  </si>
  <si>
    <t>P15.PI02. La administración debe seleccionar metodos apropiados para comunicarse externamente. Considerando factores en la selección como: Audiencia, Naturaleza de la información, Disponibilidad, Costo y los requisitos legales o reglamentarios.</t>
  </si>
  <si>
    <t xml:space="preserve">C.05. Supervisión </t>
  </si>
  <si>
    <t xml:space="preserve">P16. Realizar Actividades de Supervisión. </t>
  </si>
  <si>
    <t>P16.P01. La administración debe establecer bases de referencia para supervisar el control interno, comparando el estado actual contra el diseño efectuado. Las bases de referencia revelan debilidades y deficiencias detectadas en el control interno de la insritución.</t>
  </si>
  <si>
    <t xml:space="preserve">P17. Evaluar los Problemas y Corregir las Deficiencias. </t>
  </si>
  <si>
    <t>P01.PI01.</t>
  </si>
  <si>
    <t xml:space="preserve">Implementar </t>
  </si>
  <si>
    <t xml:space="preserve">P01.PI02. </t>
  </si>
  <si>
    <t>No</t>
  </si>
  <si>
    <t xml:space="preserve">Monitorear </t>
  </si>
  <si>
    <t>P01.PI03.</t>
  </si>
  <si>
    <t>P01.PI04.</t>
  </si>
  <si>
    <t>P01.PI05.</t>
  </si>
  <si>
    <t>Excelente</t>
  </si>
  <si>
    <t xml:space="preserve">P02.PI01. </t>
  </si>
  <si>
    <t xml:space="preserve">P02.PI02. </t>
  </si>
  <si>
    <t>P02.PI03.</t>
  </si>
  <si>
    <t>P03.PI01.</t>
  </si>
  <si>
    <t xml:space="preserve">P03.PI02. </t>
  </si>
  <si>
    <t xml:space="preserve">P03.PI03. </t>
  </si>
  <si>
    <t xml:space="preserve">P04.PI01.  </t>
  </si>
  <si>
    <t>P04.PI02.</t>
  </si>
  <si>
    <t>P04.PI03.</t>
  </si>
  <si>
    <t>P05.PI01.</t>
  </si>
  <si>
    <t>P05.PI02.</t>
  </si>
  <si>
    <t>P06.PI01.</t>
  </si>
  <si>
    <t>P07.PI01.</t>
  </si>
  <si>
    <t>P07.PI02.</t>
  </si>
  <si>
    <t>P07.PI03.</t>
  </si>
  <si>
    <t>P08.PI01.</t>
  </si>
  <si>
    <t>P08.PI02.</t>
  </si>
  <si>
    <t>P08.PI03.</t>
  </si>
  <si>
    <t>P09.PI01.</t>
  </si>
  <si>
    <t>P09.PI02.</t>
  </si>
  <si>
    <t>P10.PI01.</t>
  </si>
  <si>
    <t>P10.PI02.</t>
  </si>
  <si>
    <t>P10.PI03.</t>
  </si>
  <si>
    <t>P10.PI04.</t>
  </si>
  <si>
    <t xml:space="preserve">P11.PI01. </t>
  </si>
  <si>
    <t>P11.PI02.</t>
  </si>
  <si>
    <t>P11.PI03.</t>
  </si>
  <si>
    <t>P11.PI04.</t>
  </si>
  <si>
    <t xml:space="preserve">P11.PI05. </t>
  </si>
  <si>
    <t>P12.PI01.</t>
  </si>
  <si>
    <t>P12.PI02.</t>
  </si>
  <si>
    <t>P13.PI01.</t>
  </si>
  <si>
    <t>P13.PI02.</t>
  </si>
  <si>
    <t>P13.PI03.</t>
  </si>
  <si>
    <t>P14.PI01.</t>
  </si>
  <si>
    <t xml:space="preserve">P14.PI02. </t>
  </si>
  <si>
    <t>P15.PI01.</t>
  </si>
  <si>
    <t xml:space="preserve">P15.PI02.  </t>
  </si>
  <si>
    <t xml:space="preserve">P16.PI01.  </t>
  </si>
  <si>
    <t xml:space="preserve">P16.PI02. </t>
  </si>
  <si>
    <t>P16.PI03.</t>
  </si>
  <si>
    <t>P17.PI01.</t>
  </si>
  <si>
    <t>P17.PI02.</t>
  </si>
  <si>
    <t>P17.PI03.</t>
  </si>
  <si>
    <t>Fecha</t>
  </si>
  <si>
    <t xml:space="preserve">Cargo </t>
  </si>
  <si>
    <t>Firma e Iniciales</t>
  </si>
  <si>
    <t>Elaboró</t>
  </si>
  <si>
    <t>Enlace de CI</t>
  </si>
  <si>
    <t xml:space="preserve">Supervisó  Instancia </t>
  </si>
  <si>
    <t>Coordinador CI</t>
  </si>
  <si>
    <t>Formato FCI-DE.1/2</t>
  </si>
  <si>
    <t>Supervisó OIC</t>
  </si>
  <si>
    <t>No. de la Act.</t>
  </si>
  <si>
    <t>Actividad de Control</t>
  </si>
  <si>
    <t>Acción de Mejora</t>
  </si>
  <si>
    <t>Evidencia y % de Avance por Trimestre</t>
  </si>
  <si>
    <t>Comentarios Sobre Avances y acuerdos</t>
  </si>
  <si>
    <t>Punto de Interes.</t>
  </si>
  <si>
    <t>Descripción</t>
  </si>
  <si>
    <t>Acciones a considerar</t>
  </si>
  <si>
    <t xml:space="preserve">Acción de Mejora </t>
  </si>
  <si>
    <t>Unidad Administrativa Responsable</t>
  </si>
  <si>
    <t>Fecha de Aprobación COCODI</t>
  </si>
  <si>
    <t>Fecha Compromiso</t>
  </si>
  <si>
    <t xml:space="preserve">Dias totales </t>
  </si>
  <si>
    <t>Fecha Actual</t>
  </si>
  <si>
    <t>Dias Restantes para Concluir</t>
  </si>
  <si>
    <t>1er. Trimestre</t>
  </si>
  <si>
    <t>2do. Trimestre</t>
  </si>
  <si>
    <t>3er. Trimestre</t>
  </si>
  <si>
    <t>4to. Trimestre</t>
  </si>
  <si>
    <t>Total de Avance</t>
  </si>
  <si>
    <t>Evidencia</t>
  </si>
  <si>
    <t>%</t>
  </si>
  <si>
    <t>Formalizado</t>
  </si>
  <si>
    <t>Operando</t>
  </si>
  <si>
    <t>Actualizar</t>
  </si>
  <si>
    <t xml:space="preserve">P01.PI01. El Titular y mandos directivos guían, reflejan y muestran una actitud de respaldo en toda la Institución a través de su actuación y ejemplo. </t>
  </si>
  <si>
    <t xml:space="preserve">P01.PI02. Políticas, principios de dirección, directrices, actitudes y conductas utillizados para comunicar las expectativas en materia de integridad, valores éticos y normas de conducta. </t>
  </si>
  <si>
    <t xml:space="preserve">P01.PI04. Programa de Promoción de la Integridad y Prevención de la Corrupción en la institución. </t>
  </si>
  <si>
    <t xml:space="preserve">P01.PI05. Realizar supervisión continua del programa de Promoción de la Integridad y Prevención de la Corrupción y correción, en su caso, las deficiencias detectadas mediante dicha supervisión, o las resultantes de evaluaciones externas. </t>
  </si>
  <si>
    <t xml:space="preserve">P02.PI01. Vigilancia adecuada por parte del Órgano de Gobierno, o en su caso el Titular, en función de las disposiciones jurídicas aplicables a la estructura y características de la Institución. </t>
  </si>
  <si>
    <t>P02.PI02.Vigilancia por parte del Órgano de Gobierno, o en su caso el Titular de manera general, diseño, implementación y operación del control interno realizado por la administración.</t>
  </si>
  <si>
    <t xml:space="preserve">P02.PI03.Informe por parte de la administración al Órgano de Gobierno, o en su caso, al Titular sobre aquellas Debilidades y/o deficiencias del Control Interno identificadas, y éstos evalúan tales deficiencias y le proporcionan orientación para su seguimiento y corrección. </t>
  </si>
  <si>
    <t xml:space="preserve">P03.PI01. La institución cuenta con la Estructura Organizacional necesaria que permita la planeación, ejecución, control y evaluación de la Institución en la consecución de sus objetivos, y se actualiza periódicamente. </t>
  </si>
  <si>
    <t xml:space="preserve">P03.PI03. Documentar y formalizar el Control Interno de la Institución(Políticas, procedimientos, manuales, indicadores de desempeño, etc.), y actualizar periódicamente. </t>
  </si>
  <si>
    <t xml:space="preserve">P04.PI02. Atracción, Desarrollo y Retención de Profesionales. Se tienen procedimientos apropiados establecidos para la selección, capacitación e incentivos al personal. </t>
  </si>
  <si>
    <t xml:space="preserve">P05.PI01. Establecimiento de una Estructura para Responsabilizar a los servidores públicos y prestadores de bienes y servicios contratadas por sus Obligaciones de Control Interno relacionadas con las actividades que realicen. </t>
  </si>
  <si>
    <t xml:space="preserve">P07.PI01. Identificar los Riesgos, considerando todas las interacciones significativas dentro de la Institución y con las partes externas, así como los cambios en su ambiente interno y externo. </t>
  </si>
  <si>
    <t xml:space="preserve">P07.PI02. Analizar los Riesgos identificados para estimar su relevancia, en función del efecto que éstos pudieran tener en el logro de los objetivos, tanto a nivel Institución como a nivel transacción. </t>
  </si>
  <si>
    <t xml:space="preserve">P07.PI03. Diseñar respuestas a los Riesgos analizados tales como evitar, reducir, asumir o transferir, tomando como base su relevancia, así como acciones específicas para su atención. </t>
  </si>
  <si>
    <t xml:space="preserve">P08.PI02. -Considerar los factores de Riesgo (incentivos y/o presiones, oportunidad, actitud de servidores públicos) para identificar riesgos de corrupción, fraude, abuso, desperdicio y otras irregularidades 
-Utilizar información provista por partes internas y externas tales como quejas y denuncias sobre este tipo de irregularidades, reportadas por el personal o las partes externas que interactúan con la Institución. </t>
  </si>
  <si>
    <t xml:space="preserve">P08.PI03. Analizar los Riesgos de corrupción, fraude, abuso, desperdicio y de otras irregularidades, mediante la estimación de su relevancia para darles respuesta apropiada a fin de que sean efectivamente mitigados. </t>
  </si>
  <si>
    <t xml:space="preserve">P09.PI01. Identificar y comunicar al personal de manera oportuna, los cambios significativos en las condiciones internas y externas que afectan a la Institución. </t>
  </si>
  <si>
    <t xml:space="preserve">P09.PI02. Analizar y responder a los cambios identificados, y a los Riesgos asociados con los mismos, con el propósito de mantener un Control Interno apropiado. </t>
  </si>
  <si>
    <t xml:space="preserve">P10.PI01. Existen Actividades de Control para cumplir con las responsabilidades definidas y responder apropiadamente a los Riesgos asociados a la Institución y sus objetivos. </t>
  </si>
  <si>
    <r>
      <t>P10.PI02. Diseño de Actividades de Control apropiadas para asegurar el correcto funcionamiento del Control Interno, tales como: revisiones por la administración al desempeño, a las funciones o actividades, controles sobre procesamiento de la información, controles físicos sobre activos vulnerables,</t>
    </r>
    <r>
      <rPr>
        <sz val="11"/>
        <color rgb="FFFF0000"/>
        <rFont val="Aptos Narrow"/>
        <family val="2"/>
        <scheme val="minor"/>
      </rPr>
      <t xml:space="preserve"> </t>
    </r>
    <r>
      <rPr>
        <sz val="11"/>
        <color rgb="FF000000"/>
        <rFont val="Aptos Narrow"/>
        <family val="2"/>
        <scheme val="minor"/>
      </rPr>
      <t xml:space="preserve">etc. </t>
    </r>
  </si>
  <si>
    <t xml:space="preserve">P10.PI04. Adecuada segregación de funciones que impida que actividades como autorización, custodia y registro de las operaciones se concentren en una sola persona. </t>
  </si>
  <si>
    <t xml:space="preserve">P11.PI01. Contar con un mecanismo o Sistema de información que permitan cumplir con los objetivos institucionales y se responda apropiadamente a los Riesgos asociados. </t>
  </si>
  <si>
    <t xml:space="preserve">P11.PI03. Existen Actividades de Control sobre la infraestructura de las TIC´s para garantizar la integridad, exactitud y validez de procesamiento de la información. </t>
  </si>
  <si>
    <t xml:space="preserve">P11.PI04. Existen Actividades de Control para limitar el acceso de los usuarios a las TIC´s como la asignación de claves de acceso y dispositivos de seguridad para autorización de usuarios. </t>
  </si>
  <si>
    <t xml:space="preserve">Dirección General de Desarrollo Administrativo y Mejora Continua </t>
  </si>
  <si>
    <t>Dirección de Control Interno</t>
  </si>
  <si>
    <t xml:space="preserve">P01.PI03. Evaluación al personal de la institución, en apego a las normas de conducta. </t>
  </si>
  <si>
    <t xml:space="preserve">P03.PI02. Asignar a los mandos superiores la  Responsabilidad y Delegar la Autoridad necesaria para el logro de los objetivos. </t>
  </si>
  <si>
    <t xml:space="preserve">P05.PI02. Evaluación de las presiones sobre el personal para equilibrarlas y ayudarle a cumplir con sus responsabilidades asignadas en alineación con las normas de conducta, los principios éticos y el programa de promoción de la integridad. </t>
  </si>
  <si>
    <t xml:space="preserve">P08.PI01. Considerar los tipos de corrupción que pueden ocurrir en la Institución, como base para la identificación de los Riesgo de corrupción.
-Considerar la posibilidad de que en la Institución ocurran otras situaciones contrarias a la ética y a la integridad, como lo son el desperdicio de recursos públicos, el abuso de autoridad, o el uso del cargo para la obtención de un beneficio indebido para sí o para un tercero. </t>
  </si>
  <si>
    <t xml:space="preserve">P11.PI05. Diseño de controles, estabecidos para la adquisición, desarrollo y mantenimiento de TIC´s. </t>
  </si>
  <si>
    <t xml:space="preserve">P12.PI01. Documentar las responsabilidades de Control Interno de cada Unidad Administrativa de la Institución mediante Políticas, manuales, lineamientos y otros documentos de naturaleza similar. </t>
  </si>
  <si>
    <t xml:space="preserve">P12.PI02. Revisar y actualizar periódicamente las Políticas, manuales, lineamientos, procedimientos y Actividades de Control asociadas para mantener la relevancia y eficacia en el logro de los objetivos o en el enfrentamiento de sus Riesgos. </t>
  </si>
  <si>
    <t>P13.PI01. Proceso establecido para identificar los requerimientos de información necesarios para alcanzar los objetivos y enfrentar los Riesgos asociados a éstos.</t>
  </si>
  <si>
    <t xml:space="preserve">P13.PI02. Obtención de datos relevantes de fuentes confiables tanto internas como externas, de manera oportuna, y en función de los requerimientos de información identificados y establecidos. </t>
  </si>
  <si>
    <t xml:space="preserve">P13.PI03. Procesar y transformar los datos obtenidos, en Información de calidad que apoye al Control Interno. </t>
  </si>
  <si>
    <r>
      <t>P14.P01. Establecer líneas de reporte y autoridad, donde la a</t>
    </r>
    <r>
      <rPr>
        <sz val="11"/>
        <color rgb="FF000000"/>
        <rFont val="Aptos Narrow"/>
        <family val="2"/>
        <scheme val="minor"/>
      </rPr>
      <t xml:space="preserve">dministración comunica información de calidad hacia abajo y lateralmente, para que el personal desempeñe funciones clave en la consecución de objetivos, enfrentamiento de Riesgos, prevención de la corrupción y apoyo al Control Interno. 
-La Administración recibe Información de calidad sobre los procesos operativos de la Institución, la cual fluye por las líneas de reporte y autoridad apropiadas.
-El Órgano de Gobierno, o en su caso, el Titular, recibe Información de calidad que fluya hacia arriba por las Líneas de Reporte, proveniente de la Administración y demás personal. 
- Cuándo las Líneas de Reporte directas se ven comprometidas, el personal utiliza líneas separadas, como líneas éticas o de denuncia, para comunicar de manera ascendente, información confidencial o sensible. </t>
    </r>
  </si>
  <si>
    <r>
      <t>P14.PI02. Establecer métodos de comunicación interna</t>
    </r>
    <r>
      <rPr>
        <sz val="11"/>
        <color rgb="FFFF0000"/>
        <rFont val="Aptos Narrow"/>
        <family val="2"/>
        <scheme val="minor"/>
      </rPr>
      <t xml:space="preserve"> </t>
    </r>
    <r>
      <rPr>
        <sz val="11"/>
        <color rgb="FF000000"/>
        <rFont val="Aptos Narrow"/>
        <family val="2"/>
        <scheme val="minor"/>
      </rPr>
      <t>apropiados para que a lo largo de la Institución fluya Información de calidad de manera oportuna.</t>
    </r>
  </si>
  <si>
    <t xml:space="preserve">P16.P02. Realizar autoevaluaciones por parte de la administración, al diseño y eficacia operativa del Control Interno como parte del curso normal de las operaciones, mediante acciones de Supervisión permanente, comparaciones, conciliaciones y otras acciones de rutina. 
-Incorporar evaluaciones independientes para supervisar el diseño y la eficacia operativa del Control Interno en un momento determinado, o de una función o proceso específico. 
-Supervisión mediante autoevaluaciones, evaluaciones independientes o una combinación de ambas, si el Control Interno sobre los procesos asignados a Servicios Tercerizados, es eficaz y apropiado. </t>
  </si>
  <si>
    <t xml:space="preserve">P16.PI03. La Administración evalúa y documenta los resultados de las evaluaciones para determinar si el Control Interno es eficaz y apropiado a los problemas identificados, y en su caso, para modificar los controles existentes. </t>
  </si>
  <si>
    <t xml:space="preserve">P17.PI01. El personal que identifique  problemas de Control Interno, debe comunicarlos a las partes internas y externas adecuadas, mediante las líneas de reporte establecidas. </t>
  </si>
  <si>
    <t xml:space="preserve">P17.PI02. Evaluar y documentar los problemas de Control Interno y determinar las acciones correctivas apropiadas para hacerle frente oportunamente. </t>
  </si>
  <si>
    <t xml:space="preserve">P17.PI03. Practicar y documentar en forma oportuna las acciones para corregir las Debilidades y/o deficiencias del Control Interno. </t>
  </si>
  <si>
    <t xml:space="preserve">Dirección General de Desarrollo Administrativo y Desarrollo Administrativo </t>
  </si>
  <si>
    <t>Comunicar los cambios relevantes al personal mediante circulares, correos institucionales o reuniones de trabajo.</t>
  </si>
  <si>
    <t>Establecer y mantener canales alternos de comunicación (líneas éticas, buzón de quejas o denuncias).</t>
  </si>
  <si>
    <t>Seleccionar los medios de comunicación externa más adecuados (oficios, correo institucional, sitio web, redes oficiales).</t>
  </si>
  <si>
    <t>Dar seguimiento a conductas que contravengan los principios institucionales.</t>
  </si>
  <si>
    <t>Identificar áreas de mejora en el cumplimiento de normas de conducta.</t>
  </si>
  <si>
    <t>Ejecutar actividades de capacitación y sensibilización.</t>
  </si>
  <si>
    <t>Dar seguimiento periódico al cumplimiento del programa.</t>
  </si>
  <si>
    <t>Revisar periódicamente el cumplimiento de disposiciones normativas aplicables.</t>
  </si>
  <si>
    <t>Seguimiento al Sistema de Control Interno institucional.</t>
  </si>
  <si>
    <t>Dar seguimiento a la atención de las deficiencias.</t>
  </si>
  <si>
    <t>Elaborar y mantener actualizado el organigrama institucional.</t>
  </si>
  <si>
    <t>Definir responsabilidades por puesto y nivel jerárquico.</t>
  </si>
  <si>
    <t>Definir y dar seguimiento a indicadores de desempeño.</t>
  </si>
  <si>
    <t>Establecer competencias profesionales requeridas para cada puesto.</t>
  </si>
  <si>
    <t>Aplicar procedimientos de selección y contratación conforme a perfiles establecidos.</t>
  </si>
  <si>
    <t>Identificar puestos clave para la operación institucional.</t>
  </si>
  <si>
    <t>Definir responsabilidades en materia de control interno por puesto y función.</t>
  </si>
  <si>
    <t>Canalizar y atender posibles casos mediante los mecanismos institucionales.</t>
  </si>
  <si>
    <t>Plasmar visualmente dentro de la institución, cuales son los objetivos, misión y visión.</t>
  </si>
  <si>
    <t>Documentar los riesgos identificados en una Matriz de Riesgos</t>
  </si>
  <si>
    <t>Documentar los resultados del análisis de riesgos.</t>
  </si>
  <si>
    <t>Establecer acciones de mitigación o control.</t>
  </si>
  <si>
    <t>Documentar los riesgos de corrupción identificados en la matriz correspondiente.</t>
  </si>
  <si>
    <t>Analizar información proveniente de quejas y denuncias.</t>
  </si>
  <si>
    <t>Asignar responsables para la atención de los riesgos.</t>
  </si>
  <si>
    <t>Identificar los procesos y operaciones clave de la Institución.</t>
  </si>
  <si>
    <t>Integrar las actividades de control en los procesos y procedimientos.</t>
  </si>
  <si>
    <t>Establecer revisiones periódicas por parte de la administración.</t>
  </si>
  <si>
    <t>Asignar responsables para la ejecución de los controles.</t>
  </si>
  <si>
    <t>Dar seguimiento al desempeño de los sistemas de información.</t>
  </si>
  <si>
    <t>Supervisar el uso adecuado de los sistemas.</t>
  </si>
  <si>
    <t>Mantener actualizados los sistemas y equipos.</t>
  </si>
  <si>
    <t>Asignar credenciales de acceso conforme a funciones.</t>
  </si>
  <si>
    <t>Definir requerimientos para la adquisición y desarrollo de TIC.</t>
  </si>
  <si>
    <t>Identificar las responsabilidades de Control Interno por Unidad Administrativa.</t>
  </si>
  <si>
    <t>Actualizar la documentación conforme a cambios normativos o de riesgos.</t>
  </si>
  <si>
    <t>Identificar los objetivos institucionales y los riesgos asociados.</t>
  </si>
  <si>
    <t>Resguardar la información obtenida.</t>
  </si>
  <si>
    <t>Procesar la información conforme a criterios establecidos.</t>
  </si>
  <si>
    <t>Comunicar información relevante a través de los canales formales establecidos.</t>
  </si>
  <si>
    <t>Seleccionar los medios internos adecuados (correos, reuniones, circulares, plataformas institucionales).</t>
  </si>
  <si>
    <t>Identificar debilidades y deficiencias detectadas.</t>
  </si>
  <si>
    <t>Difundir los resultados del Control Interno para identificar áreas de oportunidad y fortalecer las acciones institucionales.</t>
  </si>
  <si>
    <t>Definir acciones de mejora o corrección.</t>
  </si>
  <si>
    <t>Recibir y canalizar los reportes a las instancias correspondientes.</t>
  </si>
  <si>
    <t>Determinar acciones correctivas y responsables.</t>
  </si>
  <si>
    <t>Documentar la ejecución de las acciones.</t>
  </si>
  <si>
    <t>Documentar y concentrar los riesgos identificados en la Matriz de Riesgos.</t>
  </si>
  <si>
    <t>Actualizar el Código de Conducta.</t>
  </si>
  <si>
    <t>Formato para el Análisis de la Evaluación de la Secretaría de Economía y Turismo</t>
  </si>
  <si>
    <t>Titular deñ OIC</t>
  </si>
  <si>
    <t>Dirección General de Administración y Finanzas</t>
  </si>
  <si>
    <t>Actualizar y formalizar el Código de Conducta mediante su revisión, validación y aprobación por las instancias competentes, asegurando su alineación con la normatividad vigente y los principios institucionales.</t>
  </si>
  <si>
    <t>Implementar el Código de Conducta actualizado en las actividades diarias de la Institución, asegurando su aplicación efectiva por parte del personal.</t>
  </si>
  <si>
    <t>Generar y resguardar evidencia documental que acredite la actualización, aprobación, difusión y aplicación del Código de Conducta.</t>
  </si>
  <si>
    <t>Revisar y actualizar periódicamente el Código de Conducta para mantener su vigencia, pertinencia y congruencia con los cambios normativos e institucionales.</t>
  </si>
  <si>
    <t xml:space="preserve">P15.PI01. Comunicar Información de calidad a las partes externas (proveedores, contratistas, reguladores, auditores externos, público en general, etc.), utilizando las líneas de reporte establecidas. 
-Cuándo las líneas de reporte directas se ven comprometidas, las partes externas utilizan líneas separadas, como líneas éticas o de denuncia, para comunicar información confidencial o sensible. 
- La Administración informa a las partes externas sobre estas líneas separadas, la manera en que funcionan, cómo utilizarlas y cómo se mantendrá la confidencialidad de la información y, en su caso, el anonimato de quienes aporten información. </t>
  </si>
  <si>
    <t>Definir y autorizar oficialmente los objetivos, misión y visión institucionales que serán difundidos de manera visual dentro de la Institución, asegurando su congruencia con la planeación estratégica vigente.</t>
  </si>
  <si>
    <t>Colocar y mantener visibles los objetivos, misión y visión institucionales en espacios estratégicos de la Institución.</t>
  </si>
  <si>
    <t>Generar y resguardar evidencia documental y fotográfica que acredite la colocación y difusión visual de los objetivos, misión y visión institucionales.</t>
  </si>
  <si>
    <t>Revisar y actualizar periódicamente los objetivos, misión y visión institucionales, así como su difusión visual, para mantener su vigencia y alineación con los cambios institucionales.</t>
  </si>
  <si>
    <t>Definir y documentar los lineamientos para la operación de los canales alternos de comunicación (línea ética, buzón de quejas o denuncias), estableciendo responsables, alcances y mecanismos de confidencialidad.</t>
  </si>
  <si>
    <t>Habilitar y poner en funcionamiento los canales alternos de comunicación, asegurando su accesibilidad para el personal y las partes externas.</t>
  </si>
  <si>
    <t>Generar y resguardar evidencia de la atención de los reportes recibidos.</t>
  </si>
  <si>
    <t>Revisar y actualizar periódicamente los canales alternos de comunicación y sus lineamientos de operación, para mantener su eficacia y confidencialidad.</t>
  </si>
  <si>
    <t>Definir y documentar el mecanismo institucional para la difusión de los resultados del Control Interno, estableciendo responsables, medios y periodicidad.</t>
  </si>
  <si>
    <t>Difundir los resultados del Control Interno a las áreas y niveles correspondientes mediante los medios institucionales establecidos, promoviendo el conocimiento de las áreas de oportunidad.</t>
  </si>
  <si>
    <t>Generar y resguardar evidencia documental que acredite la difusión de los resultados del Control Interno y la recepción de la información por parte del personal.</t>
  </si>
  <si>
    <t>Revisar y actualizar periódicamente los mecanismos de difusión de los resultados del Control Interno, conforme a los avances y acciones de mejora implementadas.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</si>
</sst>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9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9"/>
      <color rgb="FFFF0000"/>
      <name val="Aptos Narrow"/>
      <family val="2"/>
      <scheme val="minor"/>
    </font>
    <font>
      <sz val="10"/>
      <name val="Arial"/>
      <family val="2"/>
    </font>
    <font>
      <b/>
      <sz val="1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8"/>
      <name val="Aptos Narrow"/>
      <family val="2"/>
      <scheme val="minor"/>
    </font>
    <font>
      <b/>
      <sz val="17.5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color rgb="FF363636"/>
      <name val="Aptos Narrow"/>
      <family val="2"/>
      <scheme val="minor"/>
    </font>
    <font>
      <sz val="20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20"/>
      <color theme="0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rgb="FF363636"/>
      <name val="Aptos Narrow"/>
      <family val="2"/>
      <scheme val="minor"/>
    </font>
    <font>
      <b/>
      <sz val="14"/>
      <name val="Aptos Narrow"/>
      <family val="2"/>
      <scheme val="minor"/>
    </font>
    <font>
      <sz val="36"/>
      <color rgb="FF93034E"/>
      <name val="Aptos Narrow"/>
      <family val="2"/>
      <scheme val="minor"/>
    </font>
    <font>
      <sz val="9"/>
      <color indexed="81"/>
      <name val="Arial"/>
      <family val="2"/>
    </font>
    <font>
      <b/>
      <sz val="9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1"/>
      <name val="Aptos Narrow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3034E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67A58"/>
        <bgColor indexed="64"/>
      </patternFill>
    </fill>
    <fill>
      <patternFill patternType="solid">
        <fgColor rgb="FFD66638"/>
        <bgColor indexed="64"/>
      </patternFill>
    </fill>
    <fill>
      <patternFill patternType="solid">
        <fgColor rgb="FF9F3D24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214">
    <xf numFmtId="0" fontId="0" fillId="0" borderId="0" xfId="0"/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>
      <alignment vertical="center"/>
    </xf>
    <xf numFmtId="0" fontId="9" fillId="2" borderId="0" xfId="1" applyFont="1" applyFill="1" applyAlignment="1">
      <alignment horizontal="left" vertical="center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>
      <alignment vertical="center"/>
    </xf>
    <xf numFmtId="0" fontId="12" fillId="6" borderId="11" xfId="0" applyFont="1" applyFill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justify" vertical="center" wrapText="1"/>
    </xf>
    <xf numFmtId="0" fontId="12" fillId="6" borderId="11" xfId="0" applyFont="1" applyFill="1" applyBorder="1" applyAlignment="1">
      <alignment horizontal="justify" vertical="center" wrapText="1"/>
    </xf>
    <xf numFmtId="0" fontId="12" fillId="6" borderId="11" xfId="0" applyFont="1" applyFill="1" applyBorder="1" applyAlignment="1">
      <alignment vertical="center" wrapText="1"/>
    </xf>
    <xf numFmtId="0" fontId="10" fillId="0" borderId="11" xfId="0" applyFont="1" applyBorder="1" applyAlignment="1">
      <alignment horizontal="left" vertical="center" wrapText="1"/>
    </xf>
    <xf numFmtId="0" fontId="0" fillId="0" borderId="11" xfId="0" applyBorder="1" applyAlignment="1">
      <alignment vertical="center" wrapText="1"/>
    </xf>
    <xf numFmtId="0" fontId="12" fillId="0" borderId="11" xfId="0" applyFont="1" applyBorder="1" applyAlignment="1">
      <alignment horizontal="justify" vertical="center"/>
    </xf>
    <xf numFmtId="0" fontId="0" fillId="0" borderId="11" xfId="0" applyBorder="1" applyAlignment="1">
      <alignment vertical="top" wrapText="1"/>
    </xf>
    <xf numFmtId="0" fontId="16" fillId="0" borderId="11" xfId="0" applyFont="1" applyBorder="1" applyAlignment="1">
      <alignment horizontal="justify" vertical="center"/>
    </xf>
    <xf numFmtId="0" fontId="0" fillId="0" borderId="11" xfId="0" applyBorder="1" applyAlignment="1">
      <alignment horizontal="justify" vertical="center" wrapText="1"/>
    </xf>
    <xf numFmtId="0" fontId="0" fillId="0" borderId="11" xfId="0" applyBorder="1" applyAlignment="1">
      <alignment horizontal="left" vertical="center" wrapText="1"/>
    </xf>
    <xf numFmtId="0" fontId="0" fillId="2" borderId="0" xfId="0" applyFill="1"/>
    <xf numFmtId="0" fontId="5" fillId="2" borderId="0" xfId="0" applyFont="1" applyFill="1" applyAlignment="1">
      <alignment horizontal="left"/>
    </xf>
    <xf numFmtId="0" fontId="3" fillId="2" borderId="0" xfId="0" applyFont="1" applyFill="1" applyAlignment="1">
      <alignment wrapText="1"/>
    </xf>
    <xf numFmtId="0" fontId="7" fillId="2" borderId="0" xfId="0" applyFont="1" applyFill="1" applyAlignment="1">
      <alignment horizontal="left" wrapText="1"/>
    </xf>
    <xf numFmtId="0" fontId="9" fillId="2" borderId="0" xfId="1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 applyProtection="1">
      <alignment vertical="center"/>
      <protection locked="0"/>
    </xf>
    <xf numFmtId="14" fontId="4" fillId="2" borderId="0" xfId="0" applyNumberFormat="1" applyFont="1" applyFill="1" applyAlignment="1" applyProtection="1">
      <alignment vertical="center"/>
      <protection locked="0"/>
    </xf>
    <xf numFmtId="0" fontId="4" fillId="2" borderId="0" xfId="0" applyFont="1" applyFill="1" applyAlignment="1">
      <alignment horizontal="right" vertical="center"/>
    </xf>
    <xf numFmtId="9" fontId="4" fillId="2" borderId="0" xfId="0" applyNumberFormat="1" applyFont="1" applyFill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left" vertical="center"/>
      <protection locked="0"/>
    </xf>
    <xf numFmtId="0" fontId="4" fillId="2" borderId="0" xfId="0" applyFont="1" applyFill="1" applyAlignment="1">
      <alignment horizontal="left" vertical="center"/>
    </xf>
    <xf numFmtId="0" fontId="19" fillId="2" borderId="0" xfId="0" applyFont="1" applyFill="1" applyAlignment="1" applyProtection="1">
      <alignment horizontal="left" vertical="center"/>
      <protection locked="0"/>
    </xf>
    <xf numFmtId="0" fontId="19" fillId="2" borderId="0" xfId="0" applyFont="1" applyFill="1" applyAlignment="1" applyProtection="1">
      <alignment vertical="center"/>
      <protection locked="0"/>
    </xf>
    <xf numFmtId="0" fontId="2" fillId="0" borderId="11" xfId="0" applyFont="1" applyBorder="1" applyAlignment="1">
      <alignment horizontal="justify" vertical="center" wrapText="1"/>
    </xf>
    <xf numFmtId="0" fontId="2" fillId="6" borderId="11" xfId="0" applyFont="1" applyFill="1" applyBorder="1" applyAlignment="1">
      <alignment horizontal="justify" vertical="center" wrapText="1"/>
    </xf>
    <xf numFmtId="0" fontId="2" fillId="6" borderId="11" xfId="0" applyFont="1" applyFill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0" fillId="2" borderId="0" xfId="0" applyFont="1" applyFill="1" applyAlignment="1">
      <alignment vertical="center"/>
    </xf>
    <xf numFmtId="14" fontId="4" fillId="2" borderId="0" xfId="0" applyNumberFormat="1" applyFont="1" applyFill="1" applyAlignment="1">
      <alignment vertical="center"/>
    </xf>
    <xf numFmtId="0" fontId="21" fillId="12" borderId="12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right" vertical="center"/>
    </xf>
    <xf numFmtId="0" fontId="19" fillId="2" borderId="13" xfId="0" applyFont="1" applyFill="1" applyBorder="1" applyAlignment="1" applyProtection="1">
      <alignment vertical="center"/>
      <protection locked="0"/>
    </xf>
    <xf numFmtId="0" fontId="19" fillId="6" borderId="14" xfId="0" applyFont="1" applyFill="1" applyBorder="1" applyAlignment="1" applyProtection="1">
      <alignment vertical="center"/>
      <protection locked="0"/>
    </xf>
    <xf numFmtId="0" fontId="23" fillId="2" borderId="0" xfId="0" applyFont="1" applyFill="1" applyAlignment="1">
      <alignment vertical="center"/>
    </xf>
    <xf numFmtId="0" fontId="19" fillId="2" borderId="15" xfId="0" applyFont="1" applyFill="1" applyBorder="1" applyAlignment="1" applyProtection="1">
      <alignment vertical="center"/>
      <protection locked="0"/>
    </xf>
    <xf numFmtId="0" fontId="19" fillId="6" borderId="15" xfId="0" applyFont="1" applyFill="1" applyBorder="1" applyAlignment="1" applyProtection="1">
      <alignment vertical="center"/>
      <protection locked="0"/>
    </xf>
    <xf numFmtId="0" fontId="6" fillId="2" borderId="0" xfId="0" applyFont="1" applyFill="1" applyAlignment="1">
      <alignment vertical="center"/>
    </xf>
    <xf numFmtId="0" fontId="24" fillId="16" borderId="18" xfId="0" applyFont="1" applyFill="1" applyBorder="1" applyAlignment="1" applyProtection="1">
      <alignment horizontal="center" vertical="center" wrapText="1"/>
      <protection locked="0"/>
    </xf>
    <xf numFmtId="0" fontId="24" fillId="16" borderId="22" xfId="0" applyFont="1" applyFill="1" applyBorder="1" applyAlignment="1" applyProtection="1">
      <alignment horizontal="center" vertical="center" wrapText="1"/>
      <protection locked="0"/>
    </xf>
    <xf numFmtId="0" fontId="5" fillId="17" borderId="13" xfId="0" applyFont="1" applyFill="1" applyBorder="1" applyAlignment="1" applyProtection="1">
      <alignment horizontal="left" vertical="center" wrapText="1"/>
      <protection hidden="1"/>
    </xf>
    <xf numFmtId="0" fontId="4" fillId="2" borderId="27" xfId="0" applyFont="1" applyFill="1" applyBorder="1" applyAlignment="1" applyProtection="1">
      <alignment horizontal="center" vertical="center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14" fontId="4" fillId="2" borderId="28" xfId="0" applyNumberFormat="1" applyFont="1" applyFill="1" applyBorder="1" applyAlignment="1" applyProtection="1">
      <alignment horizontal="center" vertical="center"/>
      <protection locked="0"/>
    </xf>
    <xf numFmtId="14" fontId="19" fillId="2" borderId="28" xfId="0" applyNumberFormat="1" applyFont="1" applyFill="1" applyBorder="1" applyAlignment="1" applyProtection="1">
      <alignment horizontal="center" vertical="center"/>
      <protection locked="0"/>
    </xf>
    <xf numFmtId="1" fontId="19" fillId="2" borderId="26" xfId="0" applyNumberFormat="1" applyFont="1" applyFill="1" applyBorder="1" applyAlignment="1" applyProtection="1">
      <alignment horizontal="center" vertical="center"/>
      <protection locked="0"/>
    </xf>
    <xf numFmtId="14" fontId="19" fillId="2" borderId="26" xfId="0" applyNumberFormat="1" applyFont="1" applyFill="1" applyBorder="1" applyAlignment="1" applyProtection="1">
      <alignment horizontal="center" vertical="center"/>
      <protection locked="0"/>
    </xf>
    <xf numFmtId="164" fontId="26" fillId="17" borderId="13" xfId="2" applyNumberFormat="1" applyFont="1" applyFill="1" applyBorder="1" applyAlignment="1" applyProtection="1">
      <alignment horizontal="center" vertical="center"/>
    </xf>
    <xf numFmtId="9" fontId="28" fillId="17" borderId="27" xfId="3" applyFont="1" applyFill="1" applyBorder="1" applyAlignment="1" applyProtection="1">
      <alignment horizontal="center" vertical="center"/>
    </xf>
    <xf numFmtId="164" fontId="29" fillId="2" borderId="27" xfId="2" applyNumberFormat="1" applyFont="1" applyFill="1" applyBorder="1" applyAlignment="1" applyProtection="1">
      <alignment horizontal="left" vertical="center"/>
    </xf>
    <xf numFmtId="0" fontId="5" fillId="17" borderId="15" xfId="0" applyFont="1" applyFill="1" applyBorder="1" applyAlignment="1">
      <alignment horizontal="left" vertical="center" wrapText="1"/>
    </xf>
    <xf numFmtId="0" fontId="4" fillId="2" borderId="33" xfId="0" applyFont="1" applyFill="1" applyBorder="1" applyAlignment="1" applyProtection="1">
      <alignment horizontal="center" vertical="center"/>
      <protection locked="0"/>
    </xf>
    <xf numFmtId="1" fontId="19" fillId="2" borderId="32" xfId="0" applyNumberFormat="1" applyFont="1" applyFill="1" applyBorder="1" applyAlignment="1" applyProtection="1">
      <alignment horizontal="center" vertical="center"/>
      <protection locked="0"/>
    </xf>
    <xf numFmtId="14" fontId="19" fillId="2" borderId="32" xfId="0" applyNumberFormat="1" applyFont="1" applyFill="1" applyBorder="1" applyAlignment="1" applyProtection="1">
      <alignment horizontal="center" vertical="center"/>
      <protection locked="0"/>
    </xf>
    <xf numFmtId="164" fontId="26" fillId="17" borderId="15" xfId="2" applyNumberFormat="1" applyFont="1" applyFill="1" applyBorder="1" applyAlignment="1" applyProtection="1">
      <alignment horizontal="center" vertical="center"/>
    </xf>
    <xf numFmtId="164" fontId="27" fillId="17" borderId="33" xfId="2" applyNumberFormat="1" applyFont="1" applyFill="1" applyBorder="1" applyAlignment="1" applyProtection="1">
      <alignment horizontal="right" vertical="center"/>
    </xf>
    <xf numFmtId="164" fontId="29" fillId="2" borderId="33" xfId="2" applyNumberFormat="1" applyFont="1" applyFill="1" applyBorder="1" applyAlignment="1" applyProtection="1">
      <alignment horizontal="left" vertical="center"/>
    </xf>
    <xf numFmtId="0" fontId="22" fillId="2" borderId="0" xfId="0" applyFont="1" applyFill="1" applyAlignment="1">
      <alignment horizontal="left" vertical="center"/>
    </xf>
    <xf numFmtId="0" fontId="16" fillId="2" borderId="0" xfId="0" applyFont="1" applyFill="1" applyAlignment="1" applyProtection="1">
      <alignment horizontal="left" vertical="center"/>
      <protection locked="0"/>
    </xf>
    <xf numFmtId="0" fontId="16" fillId="2" borderId="0" xfId="0" applyFont="1" applyFill="1" applyAlignment="1" applyProtection="1">
      <alignment vertical="center"/>
      <protection locked="0"/>
    </xf>
    <xf numFmtId="0" fontId="1" fillId="19" borderId="0" xfId="0" applyFont="1" applyFill="1" applyAlignment="1" applyProtection="1">
      <alignment horizontal="center" vertical="center" wrapText="1"/>
      <protection locked="0"/>
    </xf>
    <xf numFmtId="0" fontId="20" fillId="2" borderId="11" xfId="0" applyFont="1" applyFill="1" applyBorder="1" applyAlignment="1" applyProtection="1">
      <alignment horizontal="center" vertical="center"/>
      <protection locked="0"/>
    </xf>
    <xf numFmtId="0" fontId="32" fillId="2" borderId="11" xfId="0" applyFont="1" applyFill="1" applyBorder="1" applyAlignment="1">
      <alignment horizontal="center" vertical="center"/>
    </xf>
    <xf numFmtId="0" fontId="0" fillId="10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1" fontId="27" fillId="2" borderId="11" xfId="2" applyNumberFormat="1" applyFont="1" applyFill="1" applyBorder="1" applyAlignment="1" applyProtection="1">
      <alignment horizontal="right" vertical="center"/>
    </xf>
    <xf numFmtId="1" fontId="4" fillId="2" borderId="11" xfId="0" applyNumberFormat="1" applyFont="1" applyFill="1" applyBorder="1" applyAlignment="1" applyProtection="1">
      <alignment horizontal="center" vertical="center"/>
      <protection locked="0"/>
    </xf>
    <xf numFmtId="9" fontId="4" fillId="2" borderId="11" xfId="3" applyFont="1" applyFill="1" applyBorder="1" applyAlignment="1" applyProtection="1">
      <alignment horizontal="center" vertical="center"/>
      <protection locked="0"/>
    </xf>
    <xf numFmtId="0" fontId="20" fillId="0" borderId="11" xfId="0" applyFont="1" applyBorder="1" applyAlignment="1">
      <alignment horizontal="center" vertical="center"/>
    </xf>
    <xf numFmtId="9" fontId="4" fillId="2" borderId="0" xfId="3" applyFont="1" applyFill="1" applyAlignment="1" applyProtection="1">
      <alignment horizontal="left" vertical="center"/>
      <protection locked="0"/>
    </xf>
    <xf numFmtId="0" fontId="0" fillId="0" borderId="11" xfId="0" applyBorder="1" applyAlignment="1">
      <alignment horizontal="left" vertical="center"/>
    </xf>
    <xf numFmtId="0" fontId="24" fillId="16" borderId="20" xfId="0" applyFont="1" applyFill="1" applyBorder="1" applyAlignment="1" applyProtection="1">
      <alignment horizontal="center" vertical="center" wrapText="1"/>
      <protection locked="0"/>
    </xf>
    <xf numFmtId="0" fontId="1" fillId="9" borderId="0" xfId="0" applyFont="1" applyFill="1" applyAlignment="1">
      <alignment horizontal="center" vertical="center" wrapText="1"/>
    </xf>
    <xf numFmtId="0" fontId="24" fillId="14" borderId="0" xfId="0" applyFont="1" applyFill="1" applyAlignment="1" applyProtection="1">
      <alignment horizontal="center" vertical="center" wrapText="1"/>
      <protection locked="0"/>
    </xf>
    <xf numFmtId="1" fontId="27" fillId="2" borderId="10" xfId="2" applyNumberFormat="1" applyFont="1" applyFill="1" applyBorder="1" applyAlignment="1" applyProtection="1">
      <alignment horizontal="right" vertical="center"/>
    </xf>
    <xf numFmtId="9" fontId="4" fillId="2" borderId="10" xfId="3" applyFont="1" applyFill="1" applyBorder="1" applyAlignment="1" applyProtection="1">
      <alignment horizontal="center" vertical="center"/>
      <protection locked="0"/>
    </xf>
    <xf numFmtId="1" fontId="4" fillId="2" borderId="10" xfId="0" applyNumberFormat="1" applyFont="1" applyFill="1" applyBorder="1" applyAlignment="1" applyProtection="1">
      <alignment horizontal="center" vertical="center"/>
      <protection locked="0"/>
    </xf>
    <xf numFmtId="0" fontId="36" fillId="4" borderId="11" xfId="0" applyFont="1" applyFill="1" applyBorder="1" applyAlignment="1" applyProtection="1">
      <alignment horizontal="center" vertical="center" wrapText="1"/>
      <protection locked="0"/>
    </xf>
    <xf numFmtId="0" fontId="24" fillId="4" borderId="11" xfId="0" applyFont="1" applyFill="1" applyBorder="1" applyAlignment="1" applyProtection="1">
      <alignment horizontal="center" vertical="center" wrapText="1"/>
      <protection locked="0"/>
    </xf>
    <xf numFmtId="0" fontId="4" fillId="2" borderId="11" xfId="0" applyFont="1" applyFill="1" applyBorder="1" applyAlignment="1" applyProtection="1">
      <alignment vertical="center" wrapText="1"/>
      <protection locked="0"/>
    </xf>
    <xf numFmtId="0" fontId="37" fillId="2" borderId="0" xfId="0" applyFont="1" applyFill="1" applyAlignment="1" applyProtection="1">
      <alignment vertical="center"/>
      <protection locked="0"/>
    </xf>
    <xf numFmtId="0" fontId="0" fillId="2" borderId="0" xfId="0" applyFill="1" applyAlignment="1">
      <alignment horizontal="center" vertical="center"/>
    </xf>
    <xf numFmtId="0" fontId="34" fillId="2" borderId="11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" fontId="19" fillId="2" borderId="11" xfId="2" applyNumberFormat="1" applyFont="1" applyFill="1" applyBorder="1" applyAlignment="1" applyProtection="1">
      <alignment horizontal="left" vertical="center" wrapText="1"/>
    </xf>
    <xf numFmtId="1" fontId="27" fillId="2" borderId="11" xfId="2" applyNumberFormat="1" applyFont="1" applyFill="1" applyBorder="1" applyAlignment="1" applyProtection="1">
      <alignment horizontal="left" vertical="center" wrapText="1"/>
    </xf>
    <xf numFmtId="0" fontId="38" fillId="0" borderId="0" xfId="0" applyFont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2" borderId="11" xfId="0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5" xfId="0" applyBorder="1" applyAlignment="1">
      <alignment horizontal="left" vertical="center" wrapText="1"/>
    </xf>
    <xf numFmtId="14" fontId="19" fillId="6" borderId="13" xfId="0" applyNumberFormat="1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28" xfId="0" applyFont="1" applyFill="1" applyBorder="1" applyAlignment="1" applyProtection="1">
      <alignment horizontal="center" vertical="center" wrapText="1"/>
      <protection locked="0"/>
    </xf>
    <xf numFmtId="164" fontId="16" fillId="2" borderId="34" xfId="2" applyNumberFormat="1" applyFont="1" applyFill="1" applyBorder="1" applyAlignment="1" applyProtection="1">
      <alignment horizontal="center" vertical="center"/>
      <protection locked="0"/>
    </xf>
    <xf numFmtId="164" fontId="16" fillId="2" borderId="15" xfId="2" applyNumberFormat="1" applyFont="1" applyFill="1" applyBorder="1" applyAlignment="1" applyProtection="1">
      <alignment horizontal="center" vertical="center"/>
      <protection locked="0"/>
    </xf>
    <xf numFmtId="164" fontId="16" fillId="2" borderId="33" xfId="2" applyNumberFormat="1" applyFont="1" applyFill="1" applyBorder="1" applyAlignment="1" applyProtection="1">
      <alignment horizontal="center" vertical="center"/>
      <protection locked="0"/>
    </xf>
    <xf numFmtId="0" fontId="1" fillId="13" borderId="19" xfId="0" applyFont="1" applyFill="1" applyBorder="1" applyAlignment="1" applyProtection="1">
      <alignment horizontal="center" vertical="center" wrapText="1"/>
      <protection locked="0"/>
    </xf>
    <xf numFmtId="0" fontId="1" fillId="13" borderId="20" xfId="0" applyFont="1" applyFill="1" applyBorder="1" applyAlignment="1" applyProtection="1">
      <alignment horizontal="center" vertical="center" wrapText="1"/>
      <protection locked="0"/>
    </xf>
    <xf numFmtId="0" fontId="1" fillId="13" borderId="17" xfId="0" applyFont="1" applyFill="1" applyBorder="1" applyAlignment="1" applyProtection="1">
      <alignment horizontal="center" vertical="center" wrapText="1"/>
      <protection locked="0"/>
    </xf>
    <xf numFmtId="0" fontId="1" fillId="13" borderId="18" xfId="0" applyFont="1" applyFill="1" applyBorder="1" applyAlignment="1" applyProtection="1">
      <alignment horizontal="center" vertical="center" wrapText="1"/>
      <protection locked="0"/>
    </xf>
    <xf numFmtId="0" fontId="24" fillId="14" borderId="19" xfId="0" applyFont="1" applyFill="1" applyBorder="1" applyAlignment="1" applyProtection="1">
      <alignment horizontal="center" vertical="center" wrapText="1"/>
      <protection locked="0"/>
    </xf>
    <xf numFmtId="0" fontId="24" fillId="14" borderId="20" xfId="0" applyFont="1" applyFill="1" applyBorder="1" applyAlignment="1" applyProtection="1">
      <alignment horizontal="center" vertical="center" wrapText="1"/>
      <protection locked="0"/>
    </xf>
    <xf numFmtId="0" fontId="24" fillId="14" borderId="21" xfId="0" applyFont="1" applyFill="1" applyBorder="1" applyAlignment="1" applyProtection="1">
      <alignment horizontal="center" vertical="center" wrapText="1"/>
      <protection locked="0"/>
    </xf>
    <xf numFmtId="0" fontId="24" fillId="14" borderId="23" xfId="0" applyFont="1" applyFill="1" applyBorder="1" applyAlignment="1" applyProtection="1">
      <alignment horizontal="center" vertical="center" wrapText="1"/>
      <protection locked="0"/>
    </xf>
    <xf numFmtId="0" fontId="24" fillId="14" borderId="24" xfId="0" applyFont="1" applyFill="1" applyBorder="1" applyAlignment="1" applyProtection="1">
      <alignment horizontal="center" vertical="center" wrapText="1"/>
      <protection locked="0"/>
    </xf>
    <xf numFmtId="0" fontId="1" fillId="9" borderId="16" xfId="0" applyFont="1" applyFill="1" applyBorder="1" applyAlignment="1">
      <alignment horizontal="center" vertical="center" wrapText="1"/>
    </xf>
    <xf numFmtId="0" fontId="1" fillId="9" borderId="17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 applyProtection="1">
      <alignment horizontal="center" vertical="center"/>
      <protection locked="0"/>
    </xf>
    <xf numFmtId="0" fontId="1" fillId="4" borderId="20" xfId="0" applyFont="1" applyFill="1" applyBorder="1" applyAlignment="1" applyProtection="1">
      <alignment horizontal="center" vertical="center"/>
      <protection locked="0"/>
    </xf>
    <xf numFmtId="0" fontId="1" fillId="4" borderId="21" xfId="0" applyFont="1" applyFill="1" applyBorder="1" applyAlignment="1" applyProtection="1">
      <alignment horizontal="center" vertical="center"/>
      <protection locked="0"/>
    </xf>
    <xf numFmtId="0" fontId="1" fillId="4" borderId="11" xfId="0" applyFont="1" applyFill="1" applyBorder="1" applyAlignment="1" applyProtection="1">
      <alignment horizontal="center" vertical="center" wrapText="1"/>
      <protection locked="0"/>
    </xf>
    <xf numFmtId="0" fontId="1" fillId="4" borderId="11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1" fillId="15" borderId="1" xfId="0" applyFont="1" applyFill="1" applyBorder="1" applyAlignment="1" applyProtection="1">
      <alignment horizontal="center" vertical="center" wrapText="1"/>
      <protection locked="0"/>
    </xf>
    <xf numFmtId="0" fontId="1" fillId="15" borderId="10" xfId="0" applyFont="1" applyFill="1" applyBorder="1" applyAlignment="1" applyProtection="1">
      <alignment horizontal="center" vertical="center" wrapText="1"/>
      <protection locked="0"/>
    </xf>
    <xf numFmtId="0" fontId="36" fillId="15" borderId="1" xfId="0" applyFont="1" applyFill="1" applyBorder="1" applyAlignment="1" applyProtection="1">
      <alignment horizontal="center" vertical="center" wrapText="1"/>
      <protection locked="0"/>
    </xf>
    <xf numFmtId="0" fontId="36" fillId="15" borderId="5" xfId="0" applyFont="1" applyFill="1" applyBorder="1" applyAlignment="1" applyProtection="1">
      <alignment horizontal="center" vertical="center" wrapText="1"/>
      <protection locked="0"/>
    </xf>
    <xf numFmtId="14" fontId="36" fillId="15" borderId="1" xfId="0" applyNumberFormat="1" applyFont="1" applyFill="1" applyBorder="1" applyAlignment="1" applyProtection="1">
      <alignment horizontal="center" vertical="center" wrapText="1"/>
      <protection locked="0"/>
    </xf>
    <xf numFmtId="14" fontId="36" fillId="15" borderId="5" xfId="0" applyNumberFormat="1" applyFont="1" applyFill="1" applyBorder="1" applyAlignment="1" applyProtection="1">
      <alignment horizontal="center" vertical="center" wrapText="1"/>
      <protection locked="0"/>
    </xf>
    <xf numFmtId="164" fontId="16" fillId="2" borderId="29" xfId="2" applyNumberFormat="1" applyFont="1" applyFill="1" applyBorder="1" applyAlignment="1" applyProtection="1">
      <alignment horizontal="center" vertical="center"/>
      <protection locked="0"/>
    </xf>
    <xf numFmtId="164" fontId="16" fillId="2" borderId="30" xfId="2" applyNumberFormat="1" applyFont="1" applyFill="1" applyBorder="1" applyAlignment="1" applyProtection="1">
      <alignment horizontal="center" vertical="center"/>
      <protection locked="0"/>
    </xf>
    <xf numFmtId="164" fontId="16" fillId="2" borderId="31" xfId="2" applyNumberFormat="1" applyFont="1" applyFill="1" applyBorder="1" applyAlignment="1" applyProtection="1">
      <alignment horizontal="center" vertical="center"/>
      <protection locked="0"/>
    </xf>
    <xf numFmtId="0" fontId="25" fillId="2" borderId="25" xfId="0" applyFont="1" applyFill="1" applyBorder="1" applyAlignment="1" applyProtection="1">
      <alignment horizontal="center" vertical="center"/>
      <protection locked="0"/>
    </xf>
    <xf numFmtId="0" fontId="25" fillId="2" borderId="8" xfId="0" applyFont="1" applyFill="1" applyBorder="1" applyAlignment="1" applyProtection="1">
      <alignment horizontal="center" vertical="center"/>
      <protection locked="0"/>
    </xf>
    <xf numFmtId="0" fontId="25" fillId="2" borderId="35" xfId="0" applyFont="1" applyFill="1" applyBorder="1" applyAlignment="1" applyProtection="1">
      <alignment horizontal="center" vertical="center"/>
      <protection locked="0"/>
    </xf>
    <xf numFmtId="0" fontId="37" fillId="2" borderId="5" xfId="0" applyFont="1" applyFill="1" applyBorder="1" applyAlignment="1" applyProtection="1">
      <alignment horizontal="left" vertical="center" wrapText="1"/>
      <protection locked="0"/>
    </xf>
    <xf numFmtId="0" fontId="37" fillId="2" borderId="28" xfId="0" applyFont="1" applyFill="1" applyBorder="1" applyAlignment="1" applyProtection="1">
      <alignment horizontal="left" vertical="center" wrapText="1"/>
      <protection locked="0"/>
    </xf>
    <xf numFmtId="0" fontId="3" fillId="3" borderId="20" xfId="0" applyFont="1" applyFill="1" applyBorder="1" applyAlignment="1" applyProtection="1">
      <alignment horizontal="center" vertical="center" wrapText="1"/>
      <protection locked="0"/>
    </xf>
    <xf numFmtId="0" fontId="3" fillId="3" borderId="23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3" fillId="3" borderId="20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1" fillId="13" borderId="38" xfId="0" applyFont="1" applyFill="1" applyBorder="1" applyAlignment="1" applyProtection="1">
      <alignment horizontal="center" vertical="center" wrapText="1"/>
      <protection locked="0"/>
    </xf>
    <xf numFmtId="0" fontId="1" fillId="13" borderId="40" xfId="0" applyFont="1" applyFill="1" applyBorder="1" applyAlignment="1" applyProtection="1">
      <alignment horizontal="center" vertical="center" wrapText="1"/>
      <protection locked="0"/>
    </xf>
    <xf numFmtId="0" fontId="1" fillId="13" borderId="39" xfId="0" applyFont="1" applyFill="1" applyBorder="1" applyAlignment="1" applyProtection="1">
      <alignment horizontal="center" vertical="center" wrapText="1"/>
      <protection locked="0"/>
    </xf>
    <xf numFmtId="0" fontId="1" fillId="11" borderId="17" xfId="0" applyFont="1" applyFill="1" applyBorder="1" applyAlignment="1" applyProtection="1">
      <alignment horizontal="center" vertical="center" wrapText="1"/>
      <protection locked="0"/>
    </xf>
    <xf numFmtId="0" fontId="1" fillId="11" borderId="18" xfId="0" applyFont="1" applyFill="1" applyBorder="1" applyAlignment="1" applyProtection="1">
      <alignment horizontal="center" vertical="center" wrapText="1"/>
      <protection locked="0"/>
    </xf>
    <xf numFmtId="0" fontId="4" fillId="2" borderId="41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28" xfId="0" applyFont="1" applyFill="1" applyBorder="1" applyAlignment="1" applyProtection="1">
      <alignment horizontal="center" vertical="center"/>
      <protection locked="0"/>
    </xf>
    <xf numFmtId="0" fontId="37" fillId="2" borderId="5" xfId="0" applyFont="1" applyFill="1" applyBorder="1" applyAlignment="1" applyProtection="1">
      <alignment horizontal="center" vertical="center" wrapText="1"/>
      <protection locked="0"/>
    </xf>
    <xf numFmtId="0" fontId="37" fillId="2" borderId="28" xfId="0" applyFont="1" applyFill="1" applyBorder="1" applyAlignment="1" applyProtection="1">
      <alignment horizontal="center" vertical="center" wrapText="1"/>
      <protection locked="0"/>
    </xf>
    <xf numFmtId="0" fontId="32" fillId="2" borderId="1" xfId="0" applyFont="1" applyFill="1" applyBorder="1" applyAlignment="1">
      <alignment horizontal="center" vertical="center"/>
    </xf>
    <xf numFmtId="0" fontId="32" fillId="2" borderId="5" xfId="0" applyFont="1" applyFill="1" applyBorder="1" applyAlignment="1">
      <alignment horizontal="center" vertical="center"/>
    </xf>
    <xf numFmtId="0" fontId="32" fillId="2" borderId="10" xfId="0" applyFont="1" applyFill="1" applyBorder="1" applyAlignment="1">
      <alignment horizontal="center" vertical="center"/>
    </xf>
    <xf numFmtId="0" fontId="10" fillId="6" borderId="11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0" fillId="2" borderId="5" xfId="0" applyFont="1" applyFill="1" applyBorder="1" applyAlignment="1" applyProtection="1">
      <alignment horizontal="center" vertical="center"/>
      <protection locked="0"/>
    </xf>
    <xf numFmtId="0" fontId="20" fillId="2" borderId="10" xfId="0" applyFont="1" applyFill="1" applyBorder="1" applyAlignment="1" applyProtection="1">
      <alignment horizontal="center" vertical="center"/>
      <protection locked="0"/>
    </xf>
    <xf numFmtId="0" fontId="15" fillId="9" borderId="11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center" wrapText="1"/>
    </xf>
    <xf numFmtId="0" fontId="13" fillId="7" borderId="11" xfId="0" applyFont="1" applyFill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20" fillId="2" borderId="1" xfId="0" applyFont="1" applyFill="1" applyBorder="1" applyAlignment="1" applyProtection="1">
      <alignment horizontal="center" vertical="center" wrapText="1"/>
      <protection locked="0"/>
    </xf>
    <xf numFmtId="0" fontId="20" fillId="2" borderId="5" xfId="0" applyFont="1" applyFill="1" applyBorder="1" applyAlignment="1" applyProtection="1">
      <alignment horizontal="center" vertical="center" wrapText="1"/>
      <protection locked="0"/>
    </xf>
    <xf numFmtId="0" fontId="20" fillId="2" borderId="10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/>
    </xf>
    <xf numFmtId="0" fontId="33" fillId="2" borderId="5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0" fontId="5" fillId="2" borderId="0" xfId="0" applyFont="1" applyFill="1"/>
    <xf numFmtId="0" fontId="5" fillId="2" borderId="0" xfId="0" applyFont="1" applyFill="1" applyAlignment="1">
      <alignment horizontal="left"/>
    </xf>
    <xf numFmtId="0" fontId="10" fillId="3" borderId="1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 wrapText="1"/>
    </xf>
    <xf numFmtId="0" fontId="1" fillId="18" borderId="5" xfId="0" applyFont="1" applyFill="1" applyBorder="1" applyAlignment="1">
      <alignment horizontal="center" vertical="center" wrapText="1"/>
    </xf>
    <xf numFmtId="0" fontId="1" fillId="18" borderId="10" xfId="0" applyFont="1" applyFill="1" applyBorder="1" applyAlignment="1">
      <alignment horizontal="center" vertical="center" wrapText="1"/>
    </xf>
    <xf numFmtId="0" fontId="1" fillId="19" borderId="2" xfId="0" applyFont="1" applyFill="1" applyBorder="1" applyAlignment="1" applyProtection="1">
      <alignment horizontal="center" vertical="center" wrapText="1"/>
      <protection locked="0"/>
    </xf>
    <xf numFmtId="0" fontId="1" fillId="19" borderId="3" xfId="0" applyFont="1" applyFill="1" applyBorder="1" applyAlignment="1" applyProtection="1">
      <alignment horizontal="center" vertical="center" wrapText="1"/>
      <protection locked="0"/>
    </xf>
    <xf numFmtId="0" fontId="1" fillId="20" borderId="1" xfId="0" applyFont="1" applyFill="1" applyBorder="1" applyAlignment="1">
      <alignment horizontal="center" vertical="center" wrapText="1"/>
    </xf>
    <xf numFmtId="0" fontId="1" fillId="20" borderId="8" xfId="0" applyFont="1" applyFill="1" applyBorder="1" applyAlignment="1">
      <alignment horizontal="center" vertical="center" wrapText="1"/>
    </xf>
    <xf numFmtId="0" fontId="1" fillId="20" borderId="2" xfId="0" applyFont="1" applyFill="1" applyBorder="1" applyAlignment="1">
      <alignment horizontal="center" vertical="center" wrapText="1"/>
    </xf>
    <xf numFmtId="0" fontId="1" fillId="4" borderId="36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19" borderId="6" xfId="0" applyFont="1" applyFill="1" applyBorder="1" applyAlignment="1" applyProtection="1">
      <alignment horizontal="center" vertical="center" wrapText="1"/>
      <protection locked="0"/>
    </xf>
    <xf numFmtId="0" fontId="1" fillId="19" borderId="7" xfId="0" applyFont="1" applyFill="1" applyBorder="1" applyAlignment="1" applyProtection="1">
      <alignment horizontal="center" vertical="center" wrapText="1"/>
      <protection locked="0"/>
    </xf>
    <xf numFmtId="0" fontId="1" fillId="19" borderId="4" xfId="0" applyFont="1" applyFill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 applyProtection="1">
      <alignment horizontal="center" vertical="center" wrapText="1"/>
      <protection locked="0"/>
    </xf>
    <xf numFmtId="0" fontId="9" fillId="2" borderId="9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1" fillId="19" borderId="5" xfId="0" applyFont="1" applyFill="1" applyBorder="1" applyAlignment="1" applyProtection="1">
      <alignment horizontal="center" vertical="center" wrapText="1"/>
      <protection locked="0"/>
    </xf>
    <xf numFmtId="0" fontId="1" fillId="19" borderId="10" xfId="0" applyFont="1" applyFill="1" applyBorder="1" applyAlignment="1" applyProtection="1">
      <alignment horizontal="center" vertical="center" wrapText="1"/>
      <protection locked="0"/>
    </xf>
    <xf numFmtId="0" fontId="17" fillId="4" borderId="1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7" fillId="4" borderId="10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7" fillId="4" borderId="1" xfId="0" applyFont="1" applyFill="1" applyBorder="1" applyAlignment="1">
      <alignment horizontal="center" vertical="center" wrapText="1"/>
    </xf>
    <xf numFmtId="0" fontId="17" fillId="4" borderId="10" xfId="0" applyFont="1" applyFill="1" applyBorder="1" applyAlignment="1">
      <alignment horizontal="center" vertical="center" wrapText="1"/>
    </xf>
    <xf numFmtId="0" fontId="17" fillId="4" borderId="6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</cellXfs>
  <cellStyles count="4">
    <cellStyle name="Millares" xfId="2" builtinId="3"/>
    <cellStyle name="Normal" xfId="0" builtinId="0"/>
    <cellStyle name="Normal_011_SEP_AnexoEval_2Bim07" xfId="1" xr:uid="{19DE20F4-07C9-4152-B423-34A915B45279}"/>
    <cellStyle name="Porcentaje" xfId="3" builtinId="5"/>
  </cellStyles>
  <dxfs count="39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93034E"/>
      <color rgb="FF5A0230"/>
      <color rgb="FFFF3300"/>
      <color rgb="FFFF6600"/>
      <color rgb="FF9F3D24"/>
      <color rgb="FFD66638"/>
      <color rgb="FFB67A5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393919</xdr:colOff>
      <xdr:row>107</xdr:row>
      <xdr:rowOff>95664</xdr:rowOff>
    </xdr:from>
    <xdr:to>
      <xdr:col>27</xdr:col>
      <xdr:colOff>579334</xdr:colOff>
      <xdr:row>112</xdr:row>
      <xdr:rowOff>168233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C2E46E53-C932-4677-BFA9-CE2B2CE8B5FE}"/>
            </a:ext>
          </a:extLst>
        </xdr:cNvPr>
        <xdr:cNvSpPr/>
      </xdr:nvSpPr>
      <xdr:spPr>
        <a:xfrm>
          <a:off x="20656192" y="16340119"/>
          <a:ext cx="4376415" cy="93847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>
              <a:solidFill>
                <a:schemeClr val="tx1"/>
              </a:solidFill>
            </a:rPr>
            <a:t>_________________________________________________________________</a:t>
          </a:r>
        </a:p>
        <a:p>
          <a:pPr algn="ctr"/>
          <a:r>
            <a:rPr lang="es-MX" sz="1800">
              <a:solidFill>
                <a:schemeClr val="tx1"/>
              </a:solidFill>
            </a:rPr>
            <a:t>MTRO. ROBERTO</a:t>
          </a:r>
          <a:r>
            <a:rPr lang="es-MX" sz="1800" baseline="0">
              <a:solidFill>
                <a:schemeClr val="tx1"/>
              </a:solidFill>
            </a:rPr>
            <a:t> GRADILLAS PINEDA</a:t>
          </a:r>
          <a:r>
            <a:rPr lang="es-MX" sz="1800">
              <a:solidFill>
                <a:schemeClr val="tx1"/>
              </a:solidFill>
            </a:rPr>
            <a:t> </a:t>
          </a:r>
        </a:p>
        <a:p>
          <a:pPr algn="ctr"/>
          <a:r>
            <a:rPr lang="es-MX" sz="1800">
              <a:solidFill>
                <a:schemeClr val="tx1"/>
              </a:solidFill>
            </a:rPr>
            <a:t>SECRETARIO DE ECONOMÍA Y TURISMO</a:t>
          </a:r>
          <a:endParaRPr lang="es-MX" sz="1800" baseline="0">
            <a:solidFill>
              <a:schemeClr val="tx1"/>
            </a:solidFill>
          </a:endParaRPr>
        </a:p>
        <a:p>
          <a:pPr algn="ctr"/>
          <a:endParaRPr lang="es-MX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397220</xdr:colOff>
      <xdr:row>107</xdr:row>
      <xdr:rowOff>106384</xdr:rowOff>
    </xdr:from>
    <xdr:to>
      <xdr:col>17</xdr:col>
      <xdr:colOff>952501</xdr:colOff>
      <xdr:row>115</xdr:row>
      <xdr:rowOff>68518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CC00223-8FA9-4924-B4DB-633ACB04B070}"/>
            </a:ext>
          </a:extLst>
        </xdr:cNvPr>
        <xdr:cNvSpPr/>
      </xdr:nvSpPr>
      <xdr:spPr>
        <a:xfrm>
          <a:off x="10285902" y="16350839"/>
          <a:ext cx="7811599" cy="134758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>
              <a:solidFill>
                <a:schemeClr val="tx1"/>
              </a:solidFill>
            </a:rPr>
            <a:t>____________________________________________________________</a:t>
          </a:r>
        </a:p>
        <a:p>
          <a:pPr algn="ctr"/>
          <a:r>
            <a:rPr lang="es-MX" sz="1800">
              <a:solidFill>
                <a:schemeClr val="tx1"/>
              </a:solidFill>
            </a:rPr>
            <a:t>CP. CRISTINA</a:t>
          </a:r>
          <a:r>
            <a:rPr lang="es-MX" sz="1800" baseline="0">
              <a:solidFill>
                <a:schemeClr val="tx1"/>
              </a:solidFill>
            </a:rPr>
            <a:t> HERRERA PADRES</a:t>
          </a:r>
          <a:r>
            <a:rPr lang="es-MX" sz="1800">
              <a:solidFill>
                <a:schemeClr val="tx1"/>
              </a:solidFill>
            </a:rPr>
            <a:t> </a:t>
          </a:r>
        </a:p>
        <a:p>
          <a:pPr algn="ctr"/>
          <a:r>
            <a:rPr lang="es-MX" sz="1800">
              <a:solidFill>
                <a:schemeClr val="tx1"/>
              </a:solidFill>
            </a:rPr>
            <a:t>COORDINADOR</a:t>
          </a:r>
          <a:r>
            <a:rPr lang="es-MX" sz="1800" baseline="0">
              <a:solidFill>
                <a:schemeClr val="tx1"/>
              </a:solidFill>
            </a:rPr>
            <a:t> DE CONTROL INTERNO</a:t>
          </a:r>
        </a:p>
        <a:p>
          <a:pPr algn="ctr"/>
          <a:endParaRPr lang="es-MX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450273</xdr:colOff>
      <xdr:row>107</xdr:row>
      <xdr:rowOff>69272</xdr:rowOff>
    </xdr:from>
    <xdr:to>
      <xdr:col>7</xdr:col>
      <xdr:colOff>807177</xdr:colOff>
      <xdr:row>115</xdr:row>
      <xdr:rowOff>93462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D7F10058-8FC2-4AAC-A5C6-1A72BCDBFB05}"/>
            </a:ext>
          </a:extLst>
        </xdr:cNvPr>
        <xdr:cNvSpPr/>
      </xdr:nvSpPr>
      <xdr:spPr>
        <a:xfrm>
          <a:off x="969818" y="16313727"/>
          <a:ext cx="6937814" cy="140964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>
              <a:solidFill>
                <a:schemeClr val="tx1"/>
              </a:solidFill>
            </a:rPr>
            <a:t>___________________________________________________________________________</a:t>
          </a:r>
        </a:p>
        <a:p>
          <a:pPr algn="ctr"/>
          <a:r>
            <a:rPr lang="es-MX" sz="1800">
              <a:solidFill>
                <a:schemeClr val="tx1"/>
              </a:solidFill>
            </a:rPr>
            <a:t>LIC. MARIA GUADALUPE BUSTAMANTE</a:t>
          </a:r>
          <a:r>
            <a:rPr lang="es-MX" sz="1800" baseline="0">
              <a:solidFill>
                <a:schemeClr val="tx1"/>
              </a:solidFill>
            </a:rPr>
            <a:t> GARCIA </a:t>
          </a:r>
          <a:r>
            <a:rPr lang="es-MX" sz="1800">
              <a:solidFill>
                <a:schemeClr val="tx1"/>
              </a:solidFill>
            </a:rPr>
            <a:t> </a:t>
          </a:r>
        </a:p>
        <a:p>
          <a:pPr algn="ctr"/>
          <a:r>
            <a:rPr lang="es-MX" sz="1800">
              <a:solidFill>
                <a:schemeClr val="tx1"/>
              </a:solidFill>
            </a:rPr>
            <a:t>ENLACE DE CONTROL INTERNO</a:t>
          </a:r>
          <a:r>
            <a:rPr lang="es-MX" sz="1800" baseline="0">
              <a:solidFill>
                <a:schemeClr val="tx1"/>
              </a:solidFill>
            </a:rPr>
            <a:t> </a:t>
          </a:r>
        </a:p>
        <a:p>
          <a:pPr algn="ctr"/>
          <a:endParaRPr lang="es-MX" sz="1100">
            <a:solidFill>
              <a:schemeClr val="tx1"/>
            </a:solidFill>
          </a:endParaRP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CD918-B74C-41FD-BDB0-90C46747E88A}">
  <sheetPr>
    <tabColor rgb="FFFF0000"/>
    <pageSetUpPr fitToPage="1"/>
  </sheetPr>
  <dimension ref="A1:BM60"/>
  <sheetViews>
    <sheetView tabSelected="1" zoomScale="85" zoomScaleNormal="85" zoomScaleSheetLayoutView="25" zoomScalePageLayoutView="90" workbookViewId="0">
      <pane xSplit="7" ySplit="11" topLeftCell="H12" activePane="bottomRight" state="frozen"/>
      <selection pane="topRight" activeCell="H3" sqref="H3"/>
      <selection pane="bottomLeft" activeCell="A12" sqref="A12"/>
      <selection pane="bottomRight" activeCell="H56" sqref="H56"/>
    </sheetView>
  </sheetViews>
  <sheetFormatPr baseColWidth="10" defaultColWidth="11.42578125" defaultRowHeight="15" x14ac:dyDescent="0.25"/>
  <cols>
    <col min="1" max="1" width="22.7109375" customWidth="1"/>
    <col min="2" max="2" width="25.140625" customWidth="1"/>
    <col min="3" max="3" width="12" style="4" hidden="1" customWidth="1"/>
    <col min="4" max="4" width="12" style="5" hidden="1" customWidth="1"/>
    <col min="5" max="5" width="12" style="4" hidden="1" customWidth="1"/>
    <col min="6" max="6" width="13.140625" style="5" hidden="1" customWidth="1"/>
    <col min="7" max="7" width="12" style="5" hidden="1" customWidth="1"/>
    <col min="8" max="8" width="88.85546875" customWidth="1"/>
    <col min="9" max="9" width="13.42578125" customWidth="1"/>
    <col min="10" max="10" width="39.42578125" customWidth="1"/>
    <col min="11" max="11" width="10.7109375" customWidth="1"/>
    <col min="12" max="12" width="9.42578125" customWidth="1"/>
    <col min="13" max="13" width="8.7109375" customWidth="1"/>
    <col min="14" max="14" width="9.140625" customWidth="1"/>
    <col min="15" max="15" width="11.5703125" style="88" bestFit="1" customWidth="1"/>
    <col min="16" max="65" width="11.42578125" style="18"/>
  </cols>
  <sheetData>
    <row r="1" spans="1:15" hidden="1" x14ac:dyDescent="0.25">
      <c r="C1" s="1"/>
      <c r="D1" s="2"/>
      <c r="E1" s="1"/>
      <c r="F1" s="2"/>
      <c r="G1" s="2"/>
      <c r="I1" s="71" t="s">
        <v>0</v>
      </c>
    </row>
    <row r="2" spans="1:15" hidden="1" x14ac:dyDescent="0.25">
      <c r="C2" s="1"/>
      <c r="D2" s="2"/>
      <c r="E2" s="1"/>
      <c r="F2" s="2"/>
      <c r="G2" s="2"/>
      <c r="I2" s="71" t="s">
        <v>1</v>
      </c>
    </row>
    <row r="3" spans="1:15" s="18" customFormat="1" ht="15.75" x14ac:dyDescent="0.25">
      <c r="A3" s="181" t="s">
        <v>157</v>
      </c>
      <c r="B3" s="181"/>
      <c r="C3" s="181"/>
      <c r="D3" s="181"/>
      <c r="E3" s="181"/>
      <c r="F3" s="5"/>
      <c r="G3" s="5"/>
      <c r="O3" s="88"/>
    </row>
    <row r="4" spans="1:15" s="18" customFormat="1" ht="15.75" x14ac:dyDescent="0.25">
      <c r="A4" s="182" t="s">
        <v>158</v>
      </c>
      <c r="B4" s="182"/>
      <c r="C4" s="182"/>
      <c r="D4" s="182"/>
      <c r="E4" s="182"/>
      <c r="F4" s="5"/>
      <c r="G4" s="5"/>
      <c r="O4" s="88"/>
    </row>
    <row r="5" spans="1:15" s="18" customFormat="1" ht="15.75" x14ac:dyDescent="0.25">
      <c r="A5" s="19" t="s">
        <v>226</v>
      </c>
      <c r="B5" s="19"/>
      <c r="C5" s="19"/>
      <c r="D5" s="19"/>
      <c r="E5" s="19"/>
      <c r="F5" s="19"/>
      <c r="G5" s="19"/>
      <c r="H5" s="20"/>
      <c r="O5" s="88"/>
    </row>
    <row r="6" spans="1:15" s="18" customFormat="1" x14ac:dyDescent="0.25">
      <c r="A6" s="21"/>
      <c r="B6" s="21"/>
      <c r="C6" s="21"/>
      <c r="D6" s="21"/>
      <c r="E6" s="21"/>
      <c r="F6" s="21"/>
      <c r="G6" s="21"/>
      <c r="H6" s="22"/>
      <c r="O6" s="88"/>
    </row>
    <row r="7" spans="1:15" s="18" customFormat="1" x14ac:dyDescent="0.25">
      <c r="A7" s="22"/>
      <c r="B7" s="22"/>
      <c r="C7" s="22"/>
      <c r="D7" s="22"/>
      <c r="E7" s="22"/>
      <c r="F7" s="22"/>
      <c r="G7" s="22"/>
      <c r="H7" s="22"/>
      <c r="O7" s="88"/>
    </row>
    <row r="8" spans="1:15" s="18" customFormat="1" x14ac:dyDescent="0.25">
      <c r="A8" s="3"/>
      <c r="B8" s="3"/>
      <c r="C8" s="4"/>
      <c r="D8" s="5"/>
      <c r="E8" s="4"/>
      <c r="F8" s="5"/>
      <c r="G8" s="5"/>
      <c r="H8" s="3"/>
      <c r="O8" s="88"/>
    </row>
    <row r="9" spans="1:15" x14ac:dyDescent="0.25">
      <c r="A9" s="183" t="s">
        <v>2</v>
      </c>
      <c r="B9" s="186" t="s">
        <v>3</v>
      </c>
      <c r="C9" s="189" t="s">
        <v>4</v>
      </c>
      <c r="D9" s="190"/>
      <c r="E9" s="190"/>
      <c r="F9" s="190"/>
      <c r="G9" s="68"/>
      <c r="H9" s="191" t="s">
        <v>5</v>
      </c>
      <c r="I9" s="194" t="s">
        <v>6</v>
      </c>
      <c r="J9" s="195"/>
      <c r="K9" s="195"/>
      <c r="L9" s="195"/>
      <c r="M9" s="195"/>
      <c r="N9" s="195"/>
      <c r="O9" s="196" t="s">
        <v>7</v>
      </c>
    </row>
    <row r="10" spans="1:15" x14ac:dyDescent="0.25">
      <c r="A10" s="184"/>
      <c r="B10" s="187"/>
      <c r="C10" s="199" t="s">
        <v>8</v>
      </c>
      <c r="D10" s="200"/>
      <c r="E10" s="202" t="s">
        <v>9</v>
      </c>
      <c r="F10" s="203"/>
      <c r="G10" s="206" t="s">
        <v>10</v>
      </c>
      <c r="H10" s="192"/>
      <c r="I10" s="208" t="s">
        <v>11</v>
      </c>
      <c r="J10" s="210" t="s">
        <v>12</v>
      </c>
      <c r="K10" s="210" t="s">
        <v>13</v>
      </c>
      <c r="L10" s="210" t="s">
        <v>14</v>
      </c>
      <c r="M10" s="210" t="s">
        <v>15</v>
      </c>
      <c r="N10" s="212" t="s">
        <v>16</v>
      </c>
      <c r="O10" s="197"/>
    </row>
    <row r="11" spans="1:15" x14ac:dyDescent="0.25">
      <c r="A11" s="185"/>
      <c r="B11" s="188"/>
      <c r="C11" s="189"/>
      <c r="D11" s="201"/>
      <c r="E11" s="204"/>
      <c r="F11" s="205"/>
      <c r="G11" s="207"/>
      <c r="H11" s="193"/>
      <c r="I11" s="209"/>
      <c r="J11" s="211"/>
      <c r="K11" s="211"/>
      <c r="L11" s="211"/>
      <c r="M11" s="211"/>
      <c r="N11" s="213"/>
      <c r="O11" s="198"/>
    </row>
    <row r="12" spans="1:15" ht="46.5" x14ac:dyDescent="0.25">
      <c r="A12" s="172" t="s">
        <v>17</v>
      </c>
      <c r="B12" s="175" t="s">
        <v>18</v>
      </c>
      <c r="C12" s="156">
        <v>80</v>
      </c>
      <c r="D12" s="178" t="str">
        <f>+IF(C12&lt;1,"-",IF(C12&lt;60,"Deficiente",IF(C12&lt;80,"Regular",IF(C12&lt;90,"Aceptable",IF(C12&lt;100,"Muy buena",IF(C12&lt;101,"Excelente"))))))</f>
        <v>Aceptable</v>
      </c>
      <c r="E12" s="156">
        <v>93</v>
      </c>
      <c r="F12" s="178" t="str">
        <f>+IF(E12&lt;1,"-",IF(E12&lt;60,"Deficiente",IF(E12&lt;80,"Regular",IF(E12&lt;90,"Aceptable",IF(E12&lt;100,"Muy buena",IF(E12&lt;101,"Excelente"))))))</f>
        <v>Muy buena</v>
      </c>
      <c r="G12" s="152">
        <f>E12-C12</f>
        <v>13</v>
      </c>
      <c r="H12" s="6" t="s">
        <v>133</v>
      </c>
      <c r="I12" s="75" t="s">
        <v>0</v>
      </c>
      <c r="J12" s="94" t="s">
        <v>180</v>
      </c>
      <c r="K12" s="75" t="s">
        <v>0</v>
      </c>
      <c r="L12" s="75" t="s">
        <v>0</v>
      </c>
      <c r="M12" s="75" t="s">
        <v>0</v>
      </c>
      <c r="N12" s="75" t="s">
        <v>1</v>
      </c>
      <c r="O12" s="89" t="b">
        <v>0</v>
      </c>
    </row>
    <row r="13" spans="1:15" ht="46.5" x14ac:dyDescent="0.25">
      <c r="A13" s="173"/>
      <c r="B13" s="176"/>
      <c r="C13" s="157"/>
      <c r="D13" s="179"/>
      <c r="E13" s="157"/>
      <c r="F13" s="179"/>
      <c r="G13" s="153"/>
      <c r="H13" s="7" t="s">
        <v>134</v>
      </c>
      <c r="I13" s="75" t="s">
        <v>0</v>
      </c>
      <c r="J13" s="17" t="s">
        <v>225</v>
      </c>
      <c r="K13" s="75" t="s">
        <v>0</v>
      </c>
      <c r="L13" s="75" t="s">
        <v>0</v>
      </c>
      <c r="M13" s="75" t="s">
        <v>0</v>
      </c>
      <c r="N13" s="75" t="s">
        <v>0</v>
      </c>
      <c r="O13" s="89" t="b">
        <v>1</v>
      </c>
    </row>
    <row r="14" spans="1:15" ht="46.5" x14ac:dyDescent="0.25">
      <c r="A14" s="173"/>
      <c r="B14" s="176"/>
      <c r="C14" s="157"/>
      <c r="D14" s="179"/>
      <c r="E14" s="157"/>
      <c r="F14" s="179"/>
      <c r="G14" s="153"/>
      <c r="H14" s="6" t="s">
        <v>159</v>
      </c>
      <c r="I14" s="75" t="s">
        <v>0</v>
      </c>
      <c r="J14" s="17" t="s">
        <v>181</v>
      </c>
      <c r="K14" s="75" t="s">
        <v>0</v>
      </c>
      <c r="L14" s="75" t="s">
        <v>0</v>
      </c>
      <c r="M14" s="75" t="s">
        <v>0</v>
      </c>
      <c r="N14" s="75" t="s">
        <v>1</v>
      </c>
      <c r="O14" s="89" t="b">
        <v>0</v>
      </c>
    </row>
    <row r="15" spans="1:15" ht="46.5" x14ac:dyDescent="0.25">
      <c r="A15" s="173"/>
      <c r="B15" s="176"/>
      <c r="C15" s="157"/>
      <c r="D15" s="179"/>
      <c r="E15" s="157"/>
      <c r="F15" s="179"/>
      <c r="G15" s="153"/>
      <c r="H15" s="8" t="s">
        <v>135</v>
      </c>
      <c r="I15" s="75" t="s">
        <v>0</v>
      </c>
      <c r="J15" s="17" t="s">
        <v>182</v>
      </c>
      <c r="K15" s="75" t="s">
        <v>0</v>
      </c>
      <c r="L15" s="75" t="s">
        <v>0</v>
      </c>
      <c r="M15" s="75" t="s">
        <v>0</v>
      </c>
      <c r="N15" s="75" t="s">
        <v>0</v>
      </c>
      <c r="O15" s="89" t="b">
        <v>0</v>
      </c>
    </row>
    <row r="16" spans="1:15" ht="45" customHeight="1" x14ac:dyDescent="0.25">
      <c r="A16" s="173"/>
      <c r="B16" s="177"/>
      <c r="C16" s="158"/>
      <c r="D16" s="180"/>
      <c r="E16" s="158"/>
      <c r="F16" s="180"/>
      <c r="G16" s="154"/>
      <c r="H16" s="9" t="s">
        <v>136</v>
      </c>
      <c r="I16" s="75" t="s">
        <v>0</v>
      </c>
      <c r="J16" s="17" t="s">
        <v>183</v>
      </c>
      <c r="K16" s="75" t="s">
        <v>0</v>
      </c>
      <c r="L16" s="75" t="s">
        <v>0</v>
      </c>
      <c r="M16" s="75" t="s">
        <v>0</v>
      </c>
      <c r="N16" s="75" t="s">
        <v>1</v>
      </c>
      <c r="O16" s="89" t="b">
        <v>0</v>
      </c>
    </row>
    <row r="17" spans="1:15" ht="46.5" x14ac:dyDescent="0.25">
      <c r="A17" s="173"/>
      <c r="B17" s="166" t="s">
        <v>19</v>
      </c>
      <c r="C17" s="156">
        <v>80</v>
      </c>
      <c r="D17" s="152" t="str">
        <f>+IF(C17&lt;1,"-",IF(C17&lt;60,"Deficiente",IF(C17&lt;80,"Regular",IF(C17&lt;90,"Aceptable",IF(C17&lt;100,"Muy buena",IF(C17&lt;101,"Excelente"))))))</f>
        <v>Aceptable</v>
      </c>
      <c r="E17" s="156">
        <v>94</v>
      </c>
      <c r="F17" s="152" t="str">
        <f>+IF(E17&lt;1,"-",IF(E17&lt;60,"Deficiente",IF(E17&lt;80,"Regular",IF(E17&lt;90,"Aceptable",IF(E17&lt;100,"Muy buena",IF(E17&lt;101,"Excelente"))))))</f>
        <v>Muy buena</v>
      </c>
      <c r="G17" s="152">
        <f>+E17-C17</f>
        <v>14</v>
      </c>
      <c r="H17" s="7" t="s">
        <v>137</v>
      </c>
      <c r="I17" s="75" t="s">
        <v>0</v>
      </c>
      <c r="J17" s="95" t="s">
        <v>184</v>
      </c>
      <c r="K17" s="75" t="s">
        <v>0</v>
      </c>
      <c r="L17" s="75" t="s">
        <v>0</v>
      </c>
      <c r="M17" s="75" t="s">
        <v>0</v>
      </c>
      <c r="N17" s="75" t="s">
        <v>1</v>
      </c>
      <c r="O17" s="89" t="b">
        <v>0</v>
      </c>
    </row>
    <row r="18" spans="1:15" ht="46.5" x14ac:dyDescent="0.25">
      <c r="A18" s="173"/>
      <c r="B18" s="167"/>
      <c r="C18" s="157"/>
      <c r="D18" s="153"/>
      <c r="E18" s="157"/>
      <c r="F18" s="153"/>
      <c r="G18" s="153"/>
      <c r="H18" s="6" t="s">
        <v>138</v>
      </c>
      <c r="I18" s="75" t="s">
        <v>0</v>
      </c>
      <c r="J18" s="17" t="s">
        <v>185</v>
      </c>
      <c r="K18" s="75" t="s">
        <v>0</v>
      </c>
      <c r="L18" s="75" t="s">
        <v>0</v>
      </c>
      <c r="M18" s="75" t="s">
        <v>0</v>
      </c>
      <c r="N18" s="75" t="s">
        <v>1</v>
      </c>
      <c r="O18" s="89" t="b">
        <v>0</v>
      </c>
    </row>
    <row r="19" spans="1:15" ht="43.5" customHeight="1" x14ac:dyDescent="0.25">
      <c r="A19" s="173"/>
      <c r="B19" s="168"/>
      <c r="C19" s="158"/>
      <c r="D19" s="154"/>
      <c r="E19" s="158"/>
      <c r="F19" s="154"/>
      <c r="G19" s="154"/>
      <c r="H19" s="7" t="s">
        <v>139</v>
      </c>
      <c r="I19" s="75" t="s">
        <v>0</v>
      </c>
      <c r="J19" s="17" t="s">
        <v>186</v>
      </c>
      <c r="K19" s="75" t="s">
        <v>0</v>
      </c>
      <c r="L19" s="75" t="s">
        <v>0</v>
      </c>
      <c r="M19" s="75" t="s">
        <v>0</v>
      </c>
      <c r="N19" s="75" t="s">
        <v>1</v>
      </c>
      <c r="O19" s="89" t="b">
        <v>0</v>
      </c>
    </row>
    <row r="20" spans="1:15" ht="48.75" customHeight="1" x14ac:dyDescent="0.25">
      <c r="A20" s="173"/>
      <c r="B20" s="175" t="s">
        <v>20</v>
      </c>
      <c r="C20" s="156">
        <v>81</v>
      </c>
      <c r="D20" s="152" t="str">
        <f>+IF(C20&lt;1,"-",IF(C20&lt;60,"Deficiente",IF(C20&lt;80,"Regular",IF(C20&lt;90,"Aceptable",IF(C20&lt;100,"Muy buena",IF(C20&lt;101,"Excelente"))))))</f>
        <v>Aceptable</v>
      </c>
      <c r="E20" s="156">
        <v>94</v>
      </c>
      <c r="F20" s="152" t="str">
        <f>+IF(E20&lt;1,"-",IF(E20&lt;60,"Deficiente",IF(E20&lt;80,"Regular",IF(E20&lt;90,"Aceptable",IF(E20&lt;100,"Muy buena",IF(E20&lt;101,"Excelente"))))))</f>
        <v>Muy buena</v>
      </c>
      <c r="G20" s="152">
        <v>0</v>
      </c>
      <c r="H20" s="10" t="s">
        <v>140</v>
      </c>
      <c r="I20" s="75" t="s">
        <v>0</v>
      </c>
      <c r="J20" s="17" t="s">
        <v>187</v>
      </c>
      <c r="K20" s="75" t="s">
        <v>0</v>
      </c>
      <c r="L20" s="75" t="s">
        <v>0</v>
      </c>
      <c r="M20" s="75" t="s">
        <v>0</v>
      </c>
      <c r="N20" s="75" t="s">
        <v>0</v>
      </c>
      <c r="O20" s="89" t="b">
        <v>0</v>
      </c>
    </row>
    <row r="21" spans="1:15" ht="46.5" x14ac:dyDescent="0.25">
      <c r="A21" s="173"/>
      <c r="B21" s="176"/>
      <c r="C21" s="157"/>
      <c r="D21" s="153"/>
      <c r="E21" s="157"/>
      <c r="F21" s="153"/>
      <c r="G21" s="153"/>
      <c r="H21" s="8" t="s">
        <v>160</v>
      </c>
      <c r="I21" s="75" t="s">
        <v>0</v>
      </c>
      <c r="J21" s="17" t="s">
        <v>188</v>
      </c>
      <c r="K21" s="75" t="s">
        <v>0</v>
      </c>
      <c r="L21" s="75" t="s">
        <v>0</v>
      </c>
      <c r="M21" s="75" t="s">
        <v>0</v>
      </c>
      <c r="N21" s="75" t="s">
        <v>1</v>
      </c>
      <c r="O21" s="89" t="b">
        <v>0</v>
      </c>
    </row>
    <row r="22" spans="1:15" ht="46.5" x14ac:dyDescent="0.25">
      <c r="A22" s="173"/>
      <c r="B22" s="177"/>
      <c r="C22" s="158"/>
      <c r="D22" s="154"/>
      <c r="E22" s="158"/>
      <c r="F22" s="154"/>
      <c r="G22" s="154"/>
      <c r="H22" s="9" t="s">
        <v>141</v>
      </c>
      <c r="I22" s="75" t="s">
        <v>0</v>
      </c>
      <c r="J22" s="17" t="s">
        <v>189</v>
      </c>
      <c r="K22" s="75" t="s">
        <v>0</v>
      </c>
      <c r="L22" s="75" t="s">
        <v>0</v>
      </c>
      <c r="M22" s="75" t="s">
        <v>0</v>
      </c>
      <c r="N22" s="75" t="s">
        <v>1</v>
      </c>
      <c r="O22" s="89" t="b">
        <v>0</v>
      </c>
    </row>
    <row r="23" spans="1:15" ht="46.5" x14ac:dyDescent="0.25">
      <c r="A23" s="173"/>
      <c r="B23" s="166" t="s">
        <v>21</v>
      </c>
      <c r="C23" s="156">
        <v>81</v>
      </c>
      <c r="D23" s="152" t="str">
        <f>+IF(C23&lt;1,"-",IF(C23&lt;60,"Deficiente",IF(C23&lt;80,"Regular",IF(C23&lt;90,"Aceptable",IF(C23&lt;100,"Muy buena",IF(C23&lt;101,"Excelente"))))))</f>
        <v>Aceptable</v>
      </c>
      <c r="E23" s="156">
        <v>92</v>
      </c>
      <c r="F23" s="152" t="str">
        <f>+IF(E23&lt;1,"-",IF(E23&lt;60,"Deficiente",IF(E23&lt;80,"Regular",IF(E23&lt;90,"Aceptable",IF(E23&lt;100,"Muy buena",IF(E23&lt;101,"Excelente"))))))</f>
        <v>Muy buena</v>
      </c>
      <c r="G23" s="152">
        <v>0</v>
      </c>
      <c r="H23" s="7" t="s">
        <v>22</v>
      </c>
      <c r="I23" s="75" t="s">
        <v>0</v>
      </c>
      <c r="J23" s="17" t="s">
        <v>190</v>
      </c>
      <c r="K23" s="75" t="s">
        <v>0</v>
      </c>
      <c r="L23" s="75" t="s">
        <v>0</v>
      </c>
      <c r="M23" s="75" t="s">
        <v>0</v>
      </c>
      <c r="N23" s="75" t="s">
        <v>1</v>
      </c>
      <c r="O23" s="89" t="b">
        <v>0</v>
      </c>
    </row>
    <row r="24" spans="1:15" ht="46.5" x14ac:dyDescent="0.25">
      <c r="A24" s="173"/>
      <c r="B24" s="167"/>
      <c r="C24" s="157"/>
      <c r="D24" s="153"/>
      <c r="E24" s="157"/>
      <c r="F24" s="153"/>
      <c r="G24" s="153"/>
      <c r="H24" s="9" t="s">
        <v>142</v>
      </c>
      <c r="I24" s="75" t="s">
        <v>0</v>
      </c>
      <c r="J24" s="17" t="s">
        <v>191</v>
      </c>
      <c r="K24" s="75" t="s">
        <v>0</v>
      </c>
      <c r="L24" s="75" t="s">
        <v>0</v>
      </c>
      <c r="M24" s="75" t="s">
        <v>0</v>
      </c>
      <c r="N24" s="75" t="s">
        <v>0</v>
      </c>
      <c r="O24" s="89" t="b">
        <v>0</v>
      </c>
    </row>
    <row r="25" spans="1:15" ht="46.5" x14ac:dyDescent="0.25">
      <c r="A25" s="173"/>
      <c r="B25" s="168"/>
      <c r="C25" s="158"/>
      <c r="D25" s="154"/>
      <c r="E25" s="158"/>
      <c r="F25" s="154"/>
      <c r="G25" s="154"/>
      <c r="H25" s="8" t="s">
        <v>23</v>
      </c>
      <c r="I25" s="75" t="s">
        <v>0</v>
      </c>
      <c r="J25" s="17" t="s">
        <v>192</v>
      </c>
      <c r="K25" s="75" t="s">
        <v>1</v>
      </c>
      <c r="L25" s="75" t="s">
        <v>0</v>
      </c>
      <c r="M25" s="75" t="s">
        <v>1</v>
      </c>
      <c r="N25" s="75" t="s">
        <v>1</v>
      </c>
      <c r="O25" s="89" t="b">
        <v>0</v>
      </c>
    </row>
    <row r="26" spans="1:15" ht="50.25" customHeight="1" x14ac:dyDescent="0.25">
      <c r="A26" s="173"/>
      <c r="B26" s="175" t="s">
        <v>24</v>
      </c>
      <c r="C26" s="156">
        <v>79</v>
      </c>
      <c r="D26" s="152" t="str">
        <f>+IF(C26&lt;1,"-",IF(C26&lt;60,"Deficiente",IF(C26&lt;80,"Regular",IF(C26&lt;90,"Aceptable",IF(C26&lt;100,"Muy buena",IF(C26&lt;101,"Excelente"))))))</f>
        <v>Regular</v>
      </c>
      <c r="E26" s="156">
        <v>92</v>
      </c>
      <c r="F26" s="152" t="str">
        <f>+IF(E26&lt;1,"-",IF(E26&lt;60,"Deficiente",IF(E26&lt;80,"Regular",IF(E26&lt;90,"Aceptable",IF(E26&lt;100,"Muy buena",IF(E26&lt;101,"Excelente"))))))</f>
        <v>Muy buena</v>
      </c>
      <c r="G26" s="152">
        <v>0</v>
      </c>
      <c r="H26" s="10" t="s">
        <v>143</v>
      </c>
      <c r="I26" s="75" t="s">
        <v>0</v>
      </c>
      <c r="J26" s="17" t="s">
        <v>193</v>
      </c>
      <c r="K26" s="75" t="s">
        <v>0</v>
      </c>
      <c r="L26" s="75" t="s">
        <v>0</v>
      </c>
      <c r="M26" s="75" t="s">
        <v>0</v>
      </c>
      <c r="N26" s="75" t="s">
        <v>1</v>
      </c>
      <c r="O26" s="89" t="b">
        <v>0</v>
      </c>
    </row>
    <row r="27" spans="1:15" ht="46.5" customHeight="1" x14ac:dyDescent="0.25">
      <c r="A27" s="174"/>
      <c r="B27" s="177"/>
      <c r="C27" s="158"/>
      <c r="D27" s="154"/>
      <c r="E27" s="158"/>
      <c r="F27" s="154"/>
      <c r="G27" s="154"/>
      <c r="H27" s="8" t="s">
        <v>161</v>
      </c>
      <c r="I27" s="75" t="s">
        <v>0</v>
      </c>
      <c r="J27" s="17" t="s">
        <v>194</v>
      </c>
      <c r="K27" s="75" t="s">
        <v>0</v>
      </c>
      <c r="L27" s="75" t="s">
        <v>0</v>
      </c>
      <c r="M27" s="75" t="s">
        <v>0</v>
      </c>
      <c r="N27" s="75" t="s">
        <v>1</v>
      </c>
      <c r="O27" s="89" t="b">
        <v>0</v>
      </c>
    </row>
    <row r="28" spans="1:15" ht="46.5" x14ac:dyDescent="0.25">
      <c r="A28" s="161" t="s">
        <v>25</v>
      </c>
      <c r="B28" s="11" t="s">
        <v>26</v>
      </c>
      <c r="C28" s="69">
        <v>87</v>
      </c>
      <c r="D28" s="70" t="str">
        <f>+IF(C28&lt;1,"-",IF(C28&lt;60,"Deficiente",IF(C28&lt;80,"Regular",IF(C28&lt;90,"Aceptable",IF(C28&lt;100,"Muy buena",IF(C28&lt;101,"Excelente"))))))</f>
        <v>Aceptable</v>
      </c>
      <c r="E28" s="69">
        <v>96</v>
      </c>
      <c r="F28" s="70" t="str">
        <f>+IF(E28&lt;1,"-",IF(E28&lt;60,"Deficiente",IF(E28&lt;80,"Regular",IF(E28&lt;90,"Aceptable",IF(E28&lt;100,"Muy buena",IF(E28&lt;101,"Excelente"))))))</f>
        <v>Muy buena</v>
      </c>
      <c r="G28" s="70">
        <f>+E28-C28</f>
        <v>9</v>
      </c>
      <c r="H28" s="12" t="s">
        <v>27</v>
      </c>
      <c r="I28" s="75" t="s">
        <v>1</v>
      </c>
      <c r="J28" s="17" t="s">
        <v>195</v>
      </c>
      <c r="K28" s="75" t="s">
        <v>1</v>
      </c>
      <c r="L28" s="75" t="s">
        <v>1</v>
      </c>
      <c r="M28" s="75" t="s">
        <v>1</v>
      </c>
      <c r="N28" s="75" t="s">
        <v>1</v>
      </c>
      <c r="O28" s="89" t="b">
        <v>1</v>
      </c>
    </row>
    <row r="29" spans="1:15" ht="46.5" x14ac:dyDescent="0.25">
      <c r="A29" s="161"/>
      <c r="B29" s="155" t="s">
        <v>28</v>
      </c>
      <c r="C29" s="156">
        <v>83</v>
      </c>
      <c r="D29" s="152" t="str">
        <f>+IF(C29&lt;1,"-",IF(C29&lt;60,"Deficiente",IF(C29&lt;80,"Regular",IF(C29&lt;90,"Aceptable",IF(C29&lt;100,"Muy buena",IF(C29&lt;101,"Excelente"))))))</f>
        <v>Aceptable</v>
      </c>
      <c r="E29" s="156">
        <v>94</v>
      </c>
      <c r="F29" s="152" t="str">
        <f>+IF(E29&lt;1,"-",IF(E29&lt;60,"Deficiente",IF(E29&lt;80,"Regular",IF(E29&lt;90,"Aceptable",IF(E29&lt;100,"Muy buena",IF(E29&lt;101,"Excelente"))))))</f>
        <v>Muy buena</v>
      </c>
      <c r="G29" s="152">
        <v>0</v>
      </c>
      <c r="H29" s="13" t="s">
        <v>144</v>
      </c>
      <c r="I29" s="75" t="s">
        <v>0</v>
      </c>
      <c r="J29" s="93" t="s">
        <v>196</v>
      </c>
      <c r="K29" s="75" t="s">
        <v>0</v>
      </c>
      <c r="L29" s="75" t="s">
        <v>0</v>
      </c>
      <c r="M29" s="75" t="s">
        <v>0</v>
      </c>
      <c r="N29" s="75" t="s">
        <v>0</v>
      </c>
      <c r="O29" s="89" t="b">
        <v>0</v>
      </c>
    </row>
    <row r="30" spans="1:15" ht="46.5" x14ac:dyDescent="0.25">
      <c r="A30" s="161"/>
      <c r="B30" s="155"/>
      <c r="C30" s="157"/>
      <c r="D30" s="153"/>
      <c r="E30" s="157"/>
      <c r="F30" s="153"/>
      <c r="G30" s="153"/>
      <c r="H30" s="13" t="s">
        <v>145</v>
      </c>
      <c r="I30" s="75" t="s">
        <v>0</v>
      </c>
      <c r="J30" s="93" t="s">
        <v>197</v>
      </c>
      <c r="K30" s="75" t="s">
        <v>0</v>
      </c>
      <c r="L30" s="75" t="s">
        <v>0</v>
      </c>
      <c r="M30" s="75" t="s">
        <v>0</v>
      </c>
      <c r="N30" s="75" t="s">
        <v>0</v>
      </c>
      <c r="O30" s="89" t="b">
        <v>0</v>
      </c>
    </row>
    <row r="31" spans="1:15" ht="46.5" x14ac:dyDescent="0.25">
      <c r="A31" s="161"/>
      <c r="B31" s="155"/>
      <c r="C31" s="158"/>
      <c r="D31" s="154"/>
      <c r="E31" s="158"/>
      <c r="F31" s="154"/>
      <c r="G31" s="154"/>
      <c r="H31" s="12" t="s">
        <v>146</v>
      </c>
      <c r="I31" s="75" t="s">
        <v>0</v>
      </c>
      <c r="J31" s="93" t="s">
        <v>198</v>
      </c>
      <c r="K31" s="75" t="s">
        <v>0</v>
      </c>
      <c r="L31" s="75" t="s">
        <v>0</v>
      </c>
      <c r="M31" s="75" t="s">
        <v>0</v>
      </c>
      <c r="N31" s="75" t="s">
        <v>0</v>
      </c>
      <c r="O31" s="89" t="b">
        <v>0</v>
      </c>
    </row>
    <row r="32" spans="1:15" ht="80.25" customHeight="1" x14ac:dyDescent="0.25">
      <c r="A32" s="161"/>
      <c r="B32" s="160" t="s">
        <v>29</v>
      </c>
      <c r="C32" s="169">
        <v>82</v>
      </c>
      <c r="D32" s="152" t="str">
        <f>+IF(C32&lt;1,"-",IF(C32&lt;60,"Deficiente",IF(C32&lt;80,"Regular",IF(C32&lt;90,"Aceptable",IF(C32&lt;100,"Muy buena",IF(C32&lt;101,"Excelente"))))))</f>
        <v>Aceptable</v>
      </c>
      <c r="E32" s="156">
        <v>94</v>
      </c>
      <c r="F32" s="152" t="str">
        <f>+IF(E32&lt;1,"-",IF(E32&lt;60,"Deficiente",IF(E32&lt;80,"Regular",IF(E32&lt;90,"Aceptable",IF(E32&lt;100,"Muy buena",IF(E32&lt;101,"Excelente"))))))</f>
        <v>Muy buena</v>
      </c>
      <c r="G32" s="152">
        <v>0</v>
      </c>
      <c r="H32" s="8" t="s">
        <v>162</v>
      </c>
      <c r="I32" s="75" t="s">
        <v>0</v>
      </c>
      <c r="J32" s="17" t="s">
        <v>199</v>
      </c>
      <c r="K32" s="75" t="s">
        <v>0</v>
      </c>
      <c r="L32" s="75" t="s">
        <v>0</v>
      </c>
      <c r="M32" s="75" t="s">
        <v>0</v>
      </c>
      <c r="N32" s="75" t="s">
        <v>0</v>
      </c>
      <c r="O32" s="89" t="b">
        <v>0</v>
      </c>
    </row>
    <row r="33" spans="1:15" ht="60" customHeight="1" x14ac:dyDescent="0.25">
      <c r="A33" s="161"/>
      <c r="B33" s="160"/>
      <c r="C33" s="170"/>
      <c r="D33" s="153"/>
      <c r="E33" s="157"/>
      <c r="F33" s="153"/>
      <c r="G33" s="153"/>
      <c r="H33" s="14" t="s">
        <v>147</v>
      </c>
      <c r="I33" s="75" t="s">
        <v>0</v>
      </c>
      <c r="J33" s="17" t="s">
        <v>200</v>
      </c>
      <c r="K33" s="75" t="s">
        <v>0</v>
      </c>
      <c r="L33" s="75" t="s">
        <v>0</v>
      </c>
      <c r="M33" s="75" t="s">
        <v>1</v>
      </c>
      <c r="N33" s="75" t="s">
        <v>1</v>
      </c>
      <c r="O33" s="89" t="b">
        <v>0</v>
      </c>
    </row>
    <row r="34" spans="1:15" ht="46.5" x14ac:dyDescent="0.25">
      <c r="A34" s="161"/>
      <c r="B34" s="160"/>
      <c r="C34" s="171"/>
      <c r="D34" s="154"/>
      <c r="E34" s="158"/>
      <c r="F34" s="154"/>
      <c r="G34" s="154"/>
      <c r="H34" s="12" t="s">
        <v>148</v>
      </c>
      <c r="I34" s="75" t="s">
        <v>0</v>
      </c>
      <c r="J34" s="17" t="s">
        <v>201</v>
      </c>
      <c r="K34" s="75" t="s">
        <v>0</v>
      </c>
      <c r="L34" s="75" t="s">
        <v>0</v>
      </c>
      <c r="M34" s="75" t="s">
        <v>0</v>
      </c>
      <c r="N34" s="75" t="s">
        <v>0</v>
      </c>
      <c r="O34" s="89" t="b">
        <v>0</v>
      </c>
    </row>
    <row r="35" spans="1:15" ht="46.5" x14ac:dyDescent="0.25">
      <c r="A35" s="161"/>
      <c r="B35" s="155" t="s">
        <v>30</v>
      </c>
      <c r="C35" s="156">
        <v>83</v>
      </c>
      <c r="D35" s="152" t="str">
        <f>+IF(C35&lt;1,"-",IF(C35&lt;60,"Deficiente",IF(C35&lt;80,"Regular",IF(C35&lt;90,"Aceptable",IF(C35&lt;100,"Muy buena",IF(C35&lt;101,"Excelente"))))))</f>
        <v>Aceptable</v>
      </c>
      <c r="E35" s="156">
        <v>91</v>
      </c>
      <c r="F35" s="152" t="str">
        <f>+IF(E35&lt;1,"-",IF(E35&lt;60,"Deficiente",IF(E35&lt;80,"Regular",IF(E35&lt;90,"Aceptable",IF(E35&lt;100,"Muy buena",IF(E35&lt;101,"Excelente"))))))</f>
        <v>Muy buena</v>
      </c>
      <c r="G35" s="152">
        <v>0</v>
      </c>
      <c r="H35" s="12" t="s">
        <v>149</v>
      </c>
      <c r="I35" s="75" t="s">
        <v>0</v>
      </c>
      <c r="J35" s="17" t="s">
        <v>177</v>
      </c>
      <c r="K35" s="75" t="s">
        <v>0</v>
      </c>
      <c r="L35" s="75" t="s">
        <v>0</v>
      </c>
      <c r="M35" s="75" t="s">
        <v>0</v>
      </c>
      <c r="N35" s="75" t="s">
        <v>1</v>
      </c>
      <c r="O35" s="89" t="b">
        <v>0</v>
      </c>
    </row>
    <row r="36" spans="1:15" ht="46.5" x14ac:dyDescent="0.25">
      <c r="A36" s="161"/>
      <c r="B36" s="155"/>
      <c r="C36" s="158"/>
      <c r="D36" s="154"/>
      <c r="E36" s="158"/>
      <c r="F36" s="154"/>
      <c r="G36" s="154"/>
      <c r="H36" s="13" t="s">
        <v>150</v>
      </c>
      <c r="I36" s="75" t="s">
        <v>0</v>
      </c>
      <c r="J36" s="17" t="s">
        <v>224</v>
      </c>
      <c r="K36" s="75" t="s">
        <v>0</v>
      </c>
      <c r="L36" s="75" t="s">
        <v>0</v>
      </c>
      <c r="M36" s="75" t="s">
        <v>0</v>
      </c>
      <c r="N36" s="75" t="s">
        <v>0</v>
      </c>
      <c r="O36" s="89" t="b">
        <v>0</v>
      </c>
    </row>
    <row r="37" spans="1:15" ht="36.75" customHeight="1" x14ac:dyDescent="0.25">
      <c r="A37" s="164" t="s">
        <v>31</v>
      </c>
      <c r="B37" s="160" t="s">
        <v>32</v>
      </c>
      <c r="C37" s="156">
        <v>82</v>
      </c>
      <c r="D37" s="152" t="str">
        <f>+IF(C37&lt;1,"-",IF(C37&lt;60,"Deficiente",IF(C37&lt;80,"Regular",IF(C37&lt;90,"Aceptable",IF(C37&lt;100,"Muy buena",IF(C37&lt;101,"Excelente"))))))</f>
        <v>Aceptable</v>
      </c>
      <c r="E37" s="156">
        <v>95</v>
      </c>
      <c r="F37" s="152" t="str">
        <f>+IF(E37&lt;1,"-",IF(E37&lt;60,"Deficiente",IF(E37&lt;80,"Regular",IF(E37&lt;90,"Aceptable",IF(E37&lt;100,"Muy buena",IF(E37&lt;101,"Excelente"))))))</f>
        <v>Muy buena</v>
      </c>
      <c r="G37" s="152">
        <v>0</v>
      </c>
      <c r="H37" s="13" t="s">
        <v>151</v>
      </c>
      <c r="I37" s="75" t="s">
        <v>0</v>
      </c>
      <c r="J37" s="17" t="s">
        <v>203</v>
      </c>
      <c r="K37" s="75" t="s">
        <v>0</v>
      </c>
      <c r="L37" s="75" t="s">
        <v>0</v>
      </c>
      <c r="M37" s="75" t="s">
        <v>0</v>
      </c>
      <c r="N37" s="75" t="s">
        <v>0</v>
      </c>
      <c r="O37" s="89" t="b">
        <v>0</v>
      </c>
    </row>
    <row r="38" spans="1:15" ht="42" customHeight="1" x14ac:dyDescent="0.25">
      <c r="A38" s="164"/>
      <c r="B38" s="160"/>
      <c r="C38" s="157"/>
      <c r="D38" s="153"/>
      <c r="E38" s="157"/>
      <c r="F38" s="153"/>
      <c r="G38" s="153"/>
      <c r="H38" s="13" t="s">
        <v>152</v>
      </c>
      <c r="I38" s="75" t="s">
        <v>0</v>
      </c>
      <c r="J38" s="17" t="s">
        <v>204</v>
      </c>
      <c r="K38" s="75" t="s">
        <v>0</v>
      </c>
      <c r="L38" s="75" t="s">
        <v>0</v>
      </c>
      <c r="M38" s="75" t="s">
        <v>0</v>
      </c>
      <c r="N38" s="75" t="s">
        <v>1</v>
      </c>
      <c r="O38" s="89" t="b">
        <v>0</v>
      </c>
    </row>
    <row r="39" spans="1:15" ht="42" customHeight="1" x14ac:dyDescent="0.25">
      <c r="A39" s="164"/>
      <c r="B39" s="160"/>
      <c r="C39" s="157"/>
      <c r="D39" s="153"/>
      <c r="E39" s="157"/>
      <c r="F39" s="153"/>
      <c r="G39" s="153"/>
      <c r="H39" s="15" t="s">
        <v>33</v>
      </c>
      <c r="I39" s="75" t="s">
        <v>0</v>
      </c>
      <c r="J39" s="96" t="s">
        <v>205</v>
      </c>
      <c r="K39" s="75" t="s">
        <v>0</v>
      </c>
      <c r="L39" s="75" t="s">
        <v>0</v>
      </c>
      <c r="M39" s="75" t="s">
        <v>0</v>
      </c>
      <c r="N39" s="75" t="s">
        <v>1</v>
      </c>
      <c r="O39" s="89" t="b">
        <v>0</v>
      </c>
    </row>
    <row r="40" spans="1:15" ht="46.5" x14ac:dyDescent="0.25">
      <c r="A40" s="164"/>
      <c r="B40" s="160"/>
      <c r="C40" s="158"/>
      <c r="D40" s="154"/>
      <c r="E40" s="158"/>
      <c r="F40" s="154"/>
      <c r="G40" s="154"/>
      <c r="H40" s="13" t="s">
        <v>153</v>
      </c>
      <c r="I40" s="75" t="s">
        <v>0</v>
      </c>
      <c r="J40" s="17" t="s">
        <v>202</v>
      </c>
      <c r="K40" s="75" t="s">
        <v>0</v>
      </c>
      <c r="L40" s="75" t="s">
        <v>0</v>
      </c>
      <c r="M40" s="75" t="s">
        <v>0</v>
      </c>
      <c r="N40" s="75" t="s">
        <v>1</v>
      </c>
      <c r="O40" s="89" t="b">
        <v>0</v>
      </c>
    </row>
    <row r="41" spans="1:15" ht="46.5" x14ac:dyDescent="0.25">
      <c r="A41" s="164"/>
      <c r="B41" s="155" t="s">
        <v>34</v>
      </c>
      <c r="C41" s="156">
        <v>77</v>
      </c>
      <c r="D41" s="152" t="str">
        <f>+IF(C41&lt;1,"-",IF(C41&lt;60,"Deficiente",IF(C41&lt;80,"Regular",IF(C41&lt;90,"Muy buena",IF(C41&lt;101,"Excelente")))))</f>
        <v>Regular</v>
      </c>
      <c r="E41" s="156">
        <v>94</v>
      </c>
      <c r="F41" s="152" t="str">
        <f>+IF(E41&lt;1,"-",IF(E41&lt;60,"Deficiente",IF(E41&lt;80,"Regular",IF(E41&lt;90,"Muy buena",IF(E41&lt;101,"Excelente")))))</f>
        <v>Excelente</v>
      </c>
      <c r="G41" s="152">
        <f>E41-C41</f>
        <v>17</v>
      </c>
      <c r="H41" s="13" t="s">
        <v>154</v>
      </c>
      <c r="I41" s="75" t="s">
        <v>0</v>
      </c>
      <c r="J41" s="17" t="s">
        <v>206</v>
      </c>
      <c r="K41" s="75" t="s">
        <v>0</v>
      </c>
      <c r="L41" s="75" t="s">
        <v>0</v>
      </c>
      <c r="M41" s="75" t="s">
        <v>0</v>
      </c>
      <c r="N41" s="75" t="s">
        <v>0</v>
      </c>
      <c r="O41" s="89" t="b">
        <v>0</v>
      </c>
    </row>
    <row r="42" spans="1:15" ht="45.75" customHeight="1" x14ac:dyDescent="0.25">
      <c r="A42" s="164"/>
      <c r="B42" s="155"/>
      <c r="C42" s="157"/>
      <c r="D42" s="153"/>
      <c r="E42" s="157"/>
      <c r="F42" s="153"/>
      <c r="G42" s="153"/>
      <c r="H42" s="15" t="s">
        <v>35</v>
      </c>
      <c r="I42" s="75" t="s">
        <v>0</v>
      </c>
      <c r="J42" s="17" t="s">
        <v>207</v>
      </c>
      <c r="K42" s="75" t="s">
        <v>0</v>
      </c>
      <c r="L42" s="75" t="s">
        <v>0</v>
      </c>
      <c r="M42" s="75" t="s">
        <v>0</v>
      </c>
      <c r="N42" s="75" t="s">
        <v>1</v>
      </c>
      <c r="O42" s="89" t="b">
        <v>0</v>
      </c>
    </row>
    <row r="43" spans="1:15" ht="46.5" x14ac:dyDescent="0.25">
      <c r="A43" s="164"/>
      <c r="B43" s="155"/>
      <c r="C43" s="157"/>
      <c r="D43" s="153"/>
      <c r="E43" s="157"/>
      <c r="F43" s="153"/>
      <c r="G43" s="153"/>
      <c r="H43" s="13" t="s">
        <v>155</v>
      </c>
      <c r="I43" s="75" t="s">
        <v>0</v>
      </c>
      <c r="J43" s="77" t="s">
        <v>208</v>
      </c>
      <c r="K43" s="75" t="s">
        <v>0</v>
      </c>
      <c r="L43" s="75" t="s">
        <v>0</v>
      </c>
      <c r="M43" s="75" t="s">
        <v>0</v>
      </c>
      <c r="N43" s="75" t="s">
        <v>0</v>
      </c>
      <c r="O43" s="89" t="b">
        <v>0</v>
      </c>
    </row>
    <row r="44" spans="1:15" ht="46.5" x14ac:dyDescent="0.25">
      <c r="A44" s="164"/>
      <c r="B44" s="155"/>
      <c r="C44" s="157"/>
      <c r="D44" s="153"/>
      <c r="E44" s="157"/>
      <c r="F44" s="153"/>
      <c r="G44" s="153"/>
      <c r="H44" s="13" t="s">
        <v>156</v>
      </c>
      <c r="I44" s="75" t="s">
        <v>0</v>
      </c>
      <c r="J44" s="17" t="s">
        <v>209</v>
      </c>
      <c r="K44" s="75" t="s">
        <v>0</v>
      </c>
      <c r="L44" s="75" t="s">
        <v>0</v>
      </c>
      <c r="M44" s="75" t="s">
        <v>0</v>
      </c>
      <c r="N44" s="75" t="s">
        <v>0</v>
      </c>
      <c r="O44" s="89" t="b">
        <v>0</v>
      </c>
    </row>
    <row r="45" spans="1:15" ht="46.5" x14ac:dyDescent="0.25">
      <c r="A45" s="164"/>
      <c r="B45" s="155"/>
      <c r="C45" s="158"/>
      <c r="D45" s="154"/>
      <c r="E45" s="158"/>
      <c r="F45" s="154"/>
      <c r="G45" s="154"/>
      <c r="H45" s="12" t="s">
        <v>163</v>
      </c>
      <c r="I45" s="75" t="s">
        <v>0</v>
      </c>
      <c r="J45" s="17" t="s">
        <v>210</v>
      </c>
      <c r="K45" s="75" t="s">
        <v>0</v>
      </c>
      <c r="L45" s="75" t="s">
        <v>1</v>
      </c>
      <c r="M45" s="75" t="s">
        <v>0</v>
      </c>
      <c r="N45" s="75" t="s">
        <v>0</v>
      </c>
      <c r="O45" s="89" t="b">
        <v>0</v>
      </c>
    </row>
    <row r="46" spans="1:15" ht="46.5" x14ac:dyDescent="0.25">
      <c r="A46" s="164"/>
      <c r="B46" s="165" t="s">
        <v>36</v>
      </c>
      <c r="C46" s="156">
        <v>81.5</v>
      </c>
      <c r="D46" s="152" t="str">
        <f>+IF(C46&lt;1,"-",IF(C46&lt;60,"Deficiente",IF(C46&lt;80,"Regular",IF(C46&lt;90,"Aceptable",IF(C46&lt;100,"Muy buena",IF(C46&lt;101,"Excelente"))))))</f>
        <v>Aceptable</v>
      </c>
      <c r="E46" s="156">
        <v>95</v>
      </c>
      <c r="F46" s="152" t="str">
        <f>+IF(E46&lt;1,"-",IF(E46&lt;60,"Deficiente",IF(E46&lt;80,"Regular",IF(E46&lt;90,"Aceptable",IF(E46&lt;100,"Muy buena",IF(E46&lt;101,"Excelente"))))))</f>
        <v>Muy buena</v>
      </c>
      <c r="G46" s="152">
        <v>0</v>
      </c>
      <c r="H46" s="13" t="s">
        <v>164</v>
      </c>
      <c r="I46" s="75" t="s">
        <v>0</v>
      </c>
      <c r="J46" s="17" t="s">
        <v>211</v>
      </c>
      <c r="K46" s="75" t="s">
        <v>0</v>
      </c>
      <c r="L46" s="75" t="s">
        <v>0</v>
      </c>
      <c r="M46" s="75" t="s">
        <v>0</v>
      </c>
      <c r="N46" s="75" t="s">
        <v>1</v>
      </c>
      <c r="O46" s="89" t="b">
        <v>0</v>
      </c>
    </row>
    <row r="47" spans="1:15" ht="46.5" x14ac:dyDescent="0.25">
      <c r="A47" s="164"/>
      <c r="B47" s="165"/>
      <c r="C47" s="158"/>
      <c r="D47" s="154"/>
      <c r="E47" s="158"/>
      <c r="F47" s="154"/>
      <c r="G47" s="154"/>
      <c r="H47" s="13" t="s">
        <v>165</v>
      </c>
      <c r="I47" s="75" t="s">
        <v>0</v>
      </c>
      <c r="J47" s="17" t="s">
        <v>212</v>
      </c>
      <c r="K47" s="75" t="s">
        <v>0</v>
      </c>
      <c r="L47" s="75" t="s">
        <v>0</v>
      </c>
      <c r="M47" s="75" t="s">
        <v>0</v>
      </c>
      <c r="N47" s="75" t="s">
        <v>0</v>
      </c>
      <c r="O47" s="89" t="b">
        <v>0</v>
      </c>
    </row>
    <row r="48" spans="1:15" ht="46.5" x14ac:dyDescent="0.25">
      <c r="A48" s="162" t="s">
        <v>37</v>
      </c>
      <c r="B48" s="163" t="s">
        <v>38</v>
      </c>
      <c r="C48" s="156">
        <v>84.5</v>
      </c>
      <c r="D48" s="152" t="str">
        <f>+IF(C48&lt;1,"-",IF(C48&lt;60,"Deficiente",IF(C48&lt;80,"Regular",IF(C48&lt;90,"Aceptable",IF(C48&lt;100,"Muy buena",IF(C48&lt;101,"Excelente"))))))</f>
        <v>Aceptable</v>
      </c>
      <c r="E48" s="156">
        <v>95</v>
      </c>
      <c r="F48" s="152" t="str">
        <f>+IF(E48&lt;1,"-",IF(E48&lt;60,"Deficiente",IF(E48&lt;80,"Regular",IF(E48&lt;90,"Aceptable",IF(E48&lt;100,"Muy buena",IF(E48&lt;101,"Excelente"))))))</f>
        <v>Muy buena</v>
      </c>
      <c r="G48" s="152">
        <v>0</v>
      </c>
      <c r="H48" s="12" t="s">
        <v>166</v>
      </c>
      <c r="I48" s="75" t="s">
        <v>0</v>
      </c>
      <c r="J48" s="17" t="s">
        <v>213</v>
      </c>
      <c r="K48" s="75" t="s">
        <v>0</v>
      </c>
      <c r="L48" s="75" t="s">
        <v>0</v>
      </c>
      <c r="M48" s="75" t="s">
        <v>0</v>
      </c>
      <c r="N48" s="75" t="s">
        <v>0</v>
      </c>
      <c r="O48" s="89" t="b">
        <v>0</v>
      </c>
    </row>
    <row r="49" spans="1:15" ht="46.5" x14ac:dyDescent="0.25">
      <c r="A49" s="162"/>
      <c r="B49" s="163"/>
      <c r="C49" s="157"/>
      <c r="D49" s="153"/>
      <c r="E49" s="157"/>
      <c r="F49" s="153"/>
      <c r="G49" s="153"/>
      <c r="H49" s="13" t="s">
        <v>167</v>
      </c>
      <c r="I49" s="75" t="s">
        <v>0</v>
      </c>
      <c r="J49" s="17" t="s">
        <v>214</v>
      </c>
      <c r="K49" s="75" t="s">
        <v>0</v>
      </c>
      <c r="L49" s="75" t="s">
        <v>0</v>
      </c>
      <c r="M49" s="75" t="s">
        <v>0</v>
      </c>
      <c r="N49" s="75" t="s">
        <v>1</v>
      </c>
      <c r="O49" s="89" t="b">
        <v>0</v>
      </c>
    </row>
    <row r="50" spans="1:15" ht="46.5" x14ac:dyDescent="0.25">
      <c r="A50" s="162"/>
      <c r="B50" s="163"/>
      <c r="C50" s="158"/>
      <c r="D50" s="154"/>
      <c r="E50" s="158"/>
      <c r="F50" s="154"/>
      <c r="G50" s="154"/>
      <c r="H50" s="13" t="s">
        <v>168</v>
      </c>
      <c r="I50" s="75" t="s">
        <v>0</v>
      </c>
      <c r="J50" s="95" t="s">
        <v>215</v>
      </c>
      <c r="K50" s="75" t="s">
        <v>0</v>
      </c>
      <c r="L50" s="75" t="s">
        <v>0</v>
      </c>
      <c r="M50" s="75" t="s">
        <v>0</v>
      </c>
      <c r="N50" s="75" t="s">
        <v>1</v>
      </c>
      <c r="O50" s="89" t="b">
        <v>0</v>
      </c>
    </row>
    <row r="51" spans="1:15" ht="134.25" customHeight="1" x14ac:dyDescent="0.25">
      <c r="A51" s="162"/>
      <c r="B51" s="160" t="s">
        <v>39</v>
      </c>
      <c r="C51" s="156">
        <v>82</v>
      </c>
      <c r="D51" s="152" t="str">
        <f>+IF(C51&lt;1,"-",IF(C51&lt;60,"Deficiente",IF(C51&lt;80,"Regular",IF(C51&lt;90,"Aceptable",IF(C51&lt;100,"Muy buena",IF(C51&lt;101,"Excelente"))))))</f>
        <v>Aceptable</v>
      </c>
      <c r="E51" s="156">
        <v>96</v>
      </c>
      <c r="F51" s="152" t="str">
        <f>+IF(E51&lt;1,"-",IF(E51&lt;60,"Deficiente",IF(E51&lt;80,"Regular",IF(E51&lt;90,"Aceptable",IF(E51&lt;100,"Muy buena",IF(E51&lt;101,"Excelente"))))))</f>
        <v>Muy buena</v>
      </c>
      <c r="G51" s="152">
        <v>0</v>
      </c>
      <c r="H51" s="16" t="s">
        <v>169</v>
      </c>
      <c r="I51" s="75" t="s">
        <v>0</v>
      </c>
      <c r="J51" s="17" t="s">
        <v>216</v>
      </c>
      <c r="K51" s="75" t="s">
        <v>0</v>
      </c>
      <c r="L51" s="75" t="s">
        <v>0</v>
      </c>
      <c r="M51" s="75" t="s">
        <v>0</v>
      </c>
      <c r="N51" s="75" t="s">
        <v>1</v>
      </c>
      <c r="O51" s="89" t="b">
        <v>0</v>
      </c>
    </row>
    <row r="52" spans="1:15" ht="45" customHeight="1" x14ac:dyDescent="0.25">
      <c r="A52" s="162"/>
      <c r="B52" s="160"/>
      <c r="C52" s="158"/>
      <c r="D52" s="154"/>
      <c r="E52" s="158"/>
      <c r="F52" s="154"/>
      <c r="G52" s="154"/>
      <c r="H52" s="13" t="s">
        <v>170</v>
      </c>
      <c r="I52" s="75" t="s">
        <v>0</v>
      </c>
      <c r="J52" s="17" t="s">
        <v>217</v>
      </c>
      <c r="K52" s="75" t="s">
        <v>0</v>
      </c>
      <c r="L52" s="75" t="s">
        <v>0</v>
      </c>
      <c r="M52" s="75" t="s">
        <v>0</v>
      </c>
      <c r="N52" s="75" t="s">
        <v>1</v>
      </c>
      <c r="O52" s="89" t="b">
        <v>0</v>
      </c>
    </row>
    <row r="53" spans="1:15" ht="108" customHeight="1" x14ac:dyDescent="0.25">
      <c r="A53" s="162"/>
      <c r="B53" s="155" t="s">
        <v>40</v>
      </c>
      <c r="C53" s="156">
        <v>81</v>
      </c>
      <c r="D53" s="152" t="str">
        <f>+IF(C53&lt;1,"-",IF(C53&lt;60,"Deficiente",IF(C53&lt;80,"Regular",IF(C53&lt;90,"Aceptable",IF(C53&lt;100,"Muy buena",IF(C53&lt;101,"Excelente"))))))</f>
        <v>Aceptable</v>
      </c>
      <c r="E53" s="156">
        <v>91</v>
      </c>
      <c r="F53" s="152" t="str">
        <f>+IF(E53&lt;1,"-",IF(E53&lt;60,"Deficiente",IF(E53&lt;80,"Regular",IF(E53&lt;90,"Aceptable",IF(E53&lt;100,"Muy buena",IF(E53&lt;101,"Excelente"))))))</f>
        <v>Muy buena</v>
      </c>
      <c r="G53" s="152">
        <v>0</v>
      </c>
      <c r="H53" s="17" t="s">
        <v>233</v>
      </c>
      <c r="I53" s="75" t="s">
        <v>0</v>
      </c>
      <c r="J53" s="17" t="s">
        <v>178</v>
      </c>
      <c r="K53" s="75" t="s">
        <v>0</v>
      </c>
      <c r="L53" s="75" t="s">
        <v>0</v>
      </c>
      <c r="M53" s="75" t="s">
        <v>0</v>
      </c>
      <c r="N53" s="75" t="s">
        <v>0</v>
      </c>
      <c r="O53" s="89" t="b">
        <v>1</v>
      </c>
    </row>
    <row r="54" spans="1:15" ht="44.25" customHeight="1" x14ac:dyDescent="0.25">
      <c r="A54" s="162"/>
      <c r="B54" s="155"/>
      <c r="C54" s="158"/>
      <c r="D54" s="154"/>
      <c r="E54" s="158"/>
      <c r="F54" s="154"/>
      <c r="G54" s="154"/>
      <c r="H54" s="13" t="s">
        <v>41</v>
      </c>
      <c r="I54" s="75" t="s">
        <v>0</v>
      </c>
      <c r="J54" s="17" t="s">
        <v>179</v>
      </c>
      <c r="K54" s="75" t="s">
        <v>0</v>
      </c>
      <c r="L54" s="75" t="s">
        <v>0</v>
      </c>
      <c r="M54" s="75" t="s">
        <v>0</v>
      </c>
      <c r="N54" s="75" t="s">
        <v>0</v>
      </c>
      <c r="O54" s="89" t="b">
        <v>0</v>
      </c>
    </row>
    <row r="55" spans="1:15" ht="46.5" customHeight="1" x14ac:dyDescent="0.25">
      <c r="A55" s="159" t="s">
        <v>42</v>
      </c>
      <c r="B55" s="160" t="s">
        <v>43</v>
      </c>
      <c r="C55" s="156">
        <v>82</v>
      </c>
      <c r="D55" s="152" t="str">
        <f>+IF(C55&lt;1,"-",IF(C55&lt;60,"Deficiente",IF(C55&lt;80,"Regular",IF(C55&lt;90,"Aceptable",IF(C55&lt;100,"Muy buena",IF(C55&lt;101,"Excelente"))))))</f>
        <v>Aceptable</v>
      </c>
      <c r="E55" s="156">
        <v>94</v>
      </c>
      <c r="F55" s="152" t="str">
        <f>+IF(E55&lt;1,"-",IF(E55&lt;60,"Deficiente",IF(E55&lt;80,"Regular",IF(E55&lt;90,"Aceptable",IF(E55&lt;100,"Muy buena",IF(E55&lt;101,"Excelente"))))))</f>
        <v>Muy buena</v>
      </c>
      <c r="G55" s="152">
        <v>0</v>
      </c>
      <c r="H55" s="15" t="s">
        <v>44</v>
      </c>
      <c r="I55" s="75" t="s">
        <v>0</v>
      </c>
      <c r="J55" s="17" t="s">
        <v>218</v>
      </c>
      <c r="K55" s="75" t="s">
        <v>0</v>
      </c>
      <c r="L55" s="75" t="s">
        <v>0</v>
      </c>
      <c r="M55" s="75" t="s">
        <v>0</v>
      </c>
      <c r="N55" s="75" t="s">
        <v>0</v>
      </c>
      <c r="O55" s="89" t="b">
        <v>0</v>
      </c>
    </row>
    <row r="56" spans="1:15" ht="105.75" customHeight="1" x14ac:dyDescent="0.25">
      <c r="A56" s="159"/>
      <c r="B56" s="160"/>
      <c r="C56" s="157"/>
      <c r="D56" s="153"/>
      <c r="E56" s="157"/>
      <c r="F56" s="153"/>
      <c r="G56" s="153"/>
      <c r="H56" s="8" t="s">
        <v>171</v>
      </c>
      <c r="I56" s="75" t="s">
        <v>1</v>
      </c>
      <c r="J56" s="17" t="s">
        <v>219</v>
      </c>
      <c r="K56" s="75" t="s">
        <v>1</v>
      </c>
      <c r="L56" s="75" t="s">
        <v>1</v>
      </c>
      <c r="M56" s="75" t="s">
        <v>1</v>
      </c>
      <c r="N56" s="75" t="s">
        <v>1</v>
      </c>
      <c r="O56" s="89" t="b">
        <v>1</v>
      </c>
    </row>
    <row r="57" spans="1:15" ht="46.5" customHeight="1" x14ac:dyDescent="0.25">
      <c r="A57" s="159"/>
      <c r="B57" s="160"/>
      <c r="C57" s="158"/>
      <c r="D57" s="154"/>
      <c r="E57" s="158"/>
      <c r="F57" s="154"/>
      <c r="G57" s="154"/>
      <c r="H57" s="13" t="s">
        <v>172</v>
      </c>
      <c r="I57" s="75" t="s">
        <v>0</v>
      </c>
      <c r="J57" s="17" t="s">
        <v>220</v>
      </c>
      <c r="K57" s="75" t="s">
        <v>0</v>
      </c>
      <c r="L57" s="75" t="s">
        <v>0</v>
      </c>
      <c r="M57" s="75" t="s">
        <v>0</v>
      </c>
      <c r="N57" s="75" t="s">
        <v>0</v>
      </c>
      <c r="O57" s="89" t="b">
        <v>0</v>
      </c>
    </row>
    <row r="58" spans="1:15" ht="46.5" x14ac:dyDescent="0.25">
      <c r="A58" s="159"/>
      <c r="B58" s="155" t="s">
        <v>45</v>
      </c>
      <c r="C58" s="156">
        <v>78</v>
      </c>
      <c r="D58" s="152" t="str">
        <f>+IF(C58&lt;1,"-",IF(C58&lt;58,"Deficiente",IF(C58&lt;80,"Regular",IF(C58&lt;90,"Aceptable",IF(C58&lt;100,"Muy buena",IF(C58&lt;101,"Excelente"))))))</f>
        <v>Regular</v>
      </c>
      <c r="E58" s="156">
        <v>94</v>
      </c>
      <c r="F58" s="152" t="str">
        <f>+IF(E58&lt;1,"-",IF(E58&lt;58,"Deficiente",IF(E58&lt;80,"Regular",IF(E58&lt;90,"Aceptable",IF(E58&lt;100,"Muy buena",IF(E58&lt;101,"Excelente"))))))</f>
        <v>Muy buena</v>
      </c>
      <c r="G58" s="152">
        <v>0</v>
      </c>
      <c r="H58" s="12" t="s">
        <v>173</v>
      </c>
      <c r="I58" s="75" t="s">
        <v>0</v>
      </c>
      <c r="J58" s="17" t="s">
        <v>221</v>
      </c>
      <c r="K58" s="75" t="s">
        <v>0</v>
      </c>
      <c r="L58" s="75" t="s">
        <v>0</v>
      </c>
      <c r="M58" s="75" t="s">
        <v>0</v>
      </c>
      <c r="N58" s="75" t="s">
        <v>0</v>
      </c>
      <c r="O58" s="89" t="b">
        <v>0</v>
      </c>
    </row>
    <row r="59" spans="1:15" ht="46.5" x14ac:dyDescent="0.25">
      <c r="A59" s="159"/>
      <c r="B59" s="155"/>
      <c r="C59" s="157"/>
      <c r="D59" s="153"/>
      <c r="E59" s="157"/>
      <c r="F59" s="153"/>
      <c r="G59" s="153"/>
      <c r="H59" s="12" t="s">
        <v>174</v>
      </c>
      <c r="I59" s="75" t="s">
        <v>0</v>
      </c>
      <c r="J59" s="17" t="s">
        <v>222</v>
      </c>
      <c r="K59" s="75" t="s">
        <v>0</v>
      </c>
      <c r="L59" s="75" t="s">
        <v>0</v>
      </c>
      <c r="M59" s="75" t="s">
        <v>0</v>
      </c>
      <c r="N59" s="75" t="s">
        <v>0</v>
      </c>
      <c r="O59" s="89" t="b">
        <v>0</v>
      </c>
    </row>
    <row r="60" spans="1:15" ht="45" customHeight="1" x14ac:dyDescent="0.25">
      <c r="A60" s="159"/>
      <c r="B60" s="155"/>
      <c r="C60" s="158"/>
      <c r="D60" s="154"/>
      <c r="E60" s="158"/>
      <c r="F60" s="154"/>
      <c r="G60" s="154"/>
      <c r="H60" s="12" t="s">
        <v>175</v>
      </c>
      <c r="I60" s="75" t="s">
        <v>0</v>
      </c>
      <c r="J60" s="77" t="s">
        <v>223</v>
      </c>
      <c r="K60" s="75" t="s">
        <v>0</v>
      </c>
      <c r="L60" s="75" t="s">
        <v>0</v>
      </c>
      <c r="M60" s="75" t="s">
        <v>0</v>
      </c>
      <c r="N60" s="75" t="s">
        <v>0</v>
      </c>
      <c r="O60" s="89" t="b">
        <v>0</v>
      </c>
    </row>
  </sheetData>
  <protectedRanges>
    <protectedRange sqref="C9:G9" name="Rango3"/>
    <protectedRange sqref="C12:C60 E12:E60" name="Rango1"/>
  </protectedRanges>
  <mergeCells count="118">
    <mergeCell ref="A3:E3"/>
    <mergeCell ref="A4:E4"/>
    <mergeCell ref="A9:A11"/>
    <mergeCell ref="B9:B11"/>
    <mergeCell ref="C9:F9"/>
    <mergeCell ref="H9:H11"/>
    <mergeCell ref="I9:N9"/>
    <mergeCell ref="O9:O11"/>
    <mergeCell ref="C10:D11"/>
    <mergeCell ref="E10:F11"/>
    <mergeCell ref="G10:G11"/>
    <mergeCell ref="I10:I11"/>
    <mergeCell ref="J10:J11"/>
    <mergeCell ref="K10:K11"/>
    <mergeCell ref="L10:L11"/>
    <mergeCell ref="M10:M11"/>
    <mergeCell ref="N10:N11"/>
    <mergeCell ref="A12:A27"/>
    <mergeCell ref="B12:B16"/>
    <mergeCell ref="C12:C16"/>
    <mergeCell ref="D12:D16"/>
    <mergeCell ref="E12:E16"/>
    <mergeCell ref="F12:F16"/>
    <mergeCell ref="G12:G16"/>
    <mergeCell ref="B17:B19"/>
    <mergeCell ref="C17:C19"/>
    <mergeCell ref="D17:D19"/>
    <mergeCell ref="E17:E19"/>
    <mergeCell ref="F17:F19"/>
    <mergeCell ref="G17:G19"/>
    <mergeCell ref="B20:B22"/>
    <mergeCell ref="C20:C22"/>
    <mergeCell ref="D20:D22"/>
    <mergeCell ref="E20:E22"/>
    <mergeCell ref="F20:F22"/>
    <mergeCell ref="G20:G22"/>
    <mergeCell ref="B26:B27"/>
    <mergeCell ref="C26:C27"/>
    <mergeCell ref="D26:D27"/>
    <mergeCell ref="E26:E27"/>
    <mergeCell ref="F26:F27"/>
    <mergeCell ref="F29:F31"/>
    <mergeCell ref="B35:B36"/>
    <mergeCell ref="C35:C36"/>
    <mergeCell ref="D35:D36"/>
    <mergeCell ref="E35:E36"/>
    <mergeCell ref="F35:F36"/>
    <mergeCell ref="G26:G27"/>
    <mergeCell ref="B23:B25"/>
    <mergeCell ref="C23:C25"/>
    <mergeCell ref="D23:D25"/>
    <mergeCell ref="E23:E25"/>
    <mergeCell ref="F23:F25"/>
    <mergeCell ref="G23:G25"/>
    <mergeCell ref="G29:G31"/>
    <mergeCell ref="B32:B34"/>
    <mergeCell ref="C32:C34"/>
    <mergeCell ref="D32:D34"/>
    <mergeCell ref="E32:E34"/>
    <mergeCell ref="F32:F34"/>
    <mergeCell ref="G32:G34"/>
    <mergeCell ref="G35:G36"/>
    <mergeCell ref="F37:F40"/>
    <mergeCell ref="G37:G40"/>
    <mergeCell ref="B41:B45"/>
    <mergeCell ref="C41:C45"/>
    <mergeCell ref="D41:D45"/>
    <mergeCell ref="E41:E45"/>
    <mergeCell ref="F41:F45"/>
    <mergeCell ref="G41:G45"/>
    <mergeCell ref="B46:B47"/>
    <mergeCell ref="C46:C47"/>
    <mergeCell ref="D46:D47"/>
    <mergeCell ref="E46:E47"/>
    <mergeCell ref="F46:F47"/>
    <mergeCell ref="G46:G47"/>
    <mergeCell ref="A28:A36"/>
    <mergeCell ref="B29:B31"/>
    <mergeCell ref="C29:C31"/>
    <mergeCell ref="D29:D31"/>
    <mergeCell ref="A48:A54"/>
    <mergeCell ref="B48:B50"/>
    <mergeCell ref="C48:C50"/>
    <mergeCell ref="D48:D50"/>
    <mergeCell ref="E48:E50"/>
    <mergeCell ref="A37:A47"/>
    <mergeCell ref="B37:B40"/>
    <mergeCell ref="C37:C40"/>
    <mergeCell ref="D37:D40"/>
    <mergeCell ref="E37:E40"/>
    <mergeCell ref="E29:E31"/>
    <mergeCell ref="F48:F50"/>
    <mergeCell ref="G48:G50"/>
    <mergeCell ref="B51:B52"/>
    <mergeCell ref="C51:C52"/>
    <mergeCell ref="D51:D52"/>
    <mergeCell ref="E51:E52"/>
    <mergeCell ref="F51:F52"/>
    <mergeCell ref="G51:G52"/>
    <mergeCell ref="B53:B54"/>
    <mergeCell ref="C53:C54"/>
    <mergeCell ref="D53:D54"/>
    <mergeCell ref="E53:E54"/>
    <mergeCell ref="F53:F54"/>
    <mergeCell ref="G53:G54"/>
    <mergeCell ref="G55:G57"/>
    <mergeCell ref="B58:B60"/>
    <mergeCell ref="C58:C60"/>
    <mergeCell ref="D58:D60"/>
    <mergeCell ref="E58:E60"/>
    <mergeCell ref="F58:F60"/>
    <mergeCell ref="G58:G60"/>
    <mergeCell ref="A55:A60"/>
    <mergeCell ref="B55:B57"/>
    <mergeCell ref="C55:C57"/>
    <mergeCell ref="D55:D57"/>
    <mergeCell ref="E55:E57"/>
    <mergeCell ref="F55:F57"/>
  </mergeCells>
  <conditionalFormatting sqref="E8">
    <cfRule type="colorScale" priority="42">
      <colorScale>
        <cfvo type="num" val="$C$12"/>
        <cfvo type="num" val="&quot;0+$C$16&quot;"/>
        <cfvo type="num" val="$C$12"/>
        <color rgb="FFF8696B"/>
        <color rgb="FFFFEB84"/>
        <color rgb="FF63BE7B"/>
      </colorScale>
    </cfRule>
  </conditionalFormatting>
  <conditionalFormatting sqref="E12:E16">
    <cfRule type="cellIs" dxfId="38" priority="38" stopIfTrue="1" operator="between">
      <formula>90</formula>
      <formula>99</formula>
    </cfRule>
    <cfRule type="cellIs" dxfId="37" priority="39" stopIfTrue="1" operator="between">
      <formula>80</formula>
      <formula>89</formula>
    </cfRule>
    <cfRule type="cellIs" dxfId="36" priority="40" stopIfTrue="1" operator="between">
      <formula>1</formula>
      <formula>59</formula>
    </cfRule>
    <cfRule type="cellIs" dxfId="35" priority="41" stopIfTrue="1" operator="between">
      <formula>60</formula>
      <formula>79</formula>
    </cfRule>
  </conditionalFormatting>
  <conditionalFormatting sqref="E12:E25">
    <cfRule type="cellIs" dxfId="34" priority="37" stopIfTrue="1" operator="between">
      <formula>100</formula>
      <formula>100</formula>
    </cfRule>
  </conditionalFormatting>
  <conditionalFormatting sqref="E16:E53">
    <cfRule type="cellIs" dxfId="32" priority="15" operator="between">
      <formula>90</formula>
      <formula>99</formula>
    </cfRule>
  </conditionalFormatting>
  <conditionalFormatting sqref="E17:E25">
    <cfRule type="cellIs" dxfId="31" priority="36" stopIfTrue="1" operator="between">
      <formula>90</formula>
      <formula>99</formula>
    </cfRule>
    <cfRule type="cellIs" dxfId="30" priority="35" stopIfTrue="1" operator="between">
      <formula>80</formula>
      <formula>89</formula>
    </cfRule>
    <cfRule type="cellIs" dxfId="29" priority="34" stopIfTrue="1" operator="between">
      <formula>60</formula>
      <formula>79</formula>
    </cfRule>
    <cfRule type="cellIs" dxfId="28" priority="33" stopIfTrue="1" operator="between">
      <formula>1</formula>
      <formula>59</formula>
    </cfRule>
  </conditionalFormatting>
  <conditionalFormatting sqref="E26:E28">
    <cfRule type="cellIs" dxfId="27" priority="6" stopIfTrue="1" operator="between">
      <formula>60</formula>
      <formula>79</formula>
    </cfRule>
    <cfRule type="cellIs" dxfId="26" priority="9" stopIfTrue="1" operator="between">
      <formula>1</formula>
      <formula>59</formula>
    </cfRule>
    <cfRule type="cellIs" dxfId="25" priority="12" stopIfTrue="1" operator="between">
      <formula>80</formula>
      <formula>89</formula>
    </cfRule>
    <cfRule type="cellIs" dxfId="24" priority="17" stopIfTrue="1" operator="between">
      <formula>100</formula>
      <formula>100</formula>
    </cfRule>
  </conditionalFormatting>
  <conditionalFormatting sqref="E29:E34">
    <cfRule type="cellIs" dxfId="23" priority="31" stopIfTrue="1" operator="between">
      <formula>90</formula>
      <formula>99</formula>
    </cfRule>
    <cfRule type="cellIs" dxfId="22" priority="30" stopIfTrue="1" operator="between">
      <formula>80</formula>
      <formula>89</formula>
    </cfRule>
    <cfRule type="cellIs" dxfId="21" priority="29" stopIfTrue="1" operator="between">
      <formula>60</formula>
      <formula>79</formula>
    </cfRule>
    <cfRule type="cellIs" dxfId="20" priority="28" stopIfTrue="1" operator="between">
      <formula>1</formula>
      <formula>59</formula>
    </cfRule>
    <cfRule type="cellIs" dxfId="19" priority="32" stopIfTrue="1" operator="between">
      <formula>100</formula>
      <formula>100</formula>
    </cfRule>
  </conditionalFormatting>
  <conditionalFormatting sqref="E35:E47">
    <cfRule type="cellIs" dxfId="18" priority="7" stopIfTrue="1" operator="between">
      <formula>60</formula>
      <formula>79</formula>
    </cfRule>
    <cfRule type="cellIs" dxfId="17" priority="10" stopIfTrue="1" operator="between">
      <formula>1</formula>
      <formula>59</formula>
    </cfRule>
    <cfRule type="cellIs" dxfId="16" priority="13" stopIfTrue="1" operator="between">
      <formula>80</formula>
      <formula>89</formula>
    </cfRule>
  </conditionalFormatting>
  <conditionalFormatting sqref="E36:E352">
    <cfRule type="cellIs" dxfId="15" priority="16" stopIfTrue="1" operator="between">
      <formula>100</formula>
      <formula>100</formula>
    </cfRule>
  </conditionalFormatting>
  <conditionalFormatting sqref="E48:E50">
    <cfRule type="cellIs" dxfId="14" priority="26" stopIfTrue="1" operator="between">
      <formula>90</formula>
      <formula>99</formula>
    </cfRule>
    <cfRule type="cellIs" dxfId="13" priority="27" stopIfTrue="1" operator="between">
      <formula>100</formula>
      <formula>100</formula>
    </cfRule>
    <cfRule type="cellIs" dxfId="12" priority="23" stopIfTrue="1" operator="between">
      <formula>1</formula>
      <formula>59</formula>
    </cfRule>
    <cfRule type="cellIs" dxfId="11" priority="24" stopIfTrue="1" operator="between">
      <formula>60</formula>
      <formula>79</formula>
    </cfRule>
    <cfRule type="cellIs" dxfId="10" priority="25" stopIfTrue="1" operator="between">
      <formula>80</formula>
      <formula>89</formula>
    </cfRule>
  </conditionalFormatting>
  <conditionalFormatting sqref="E51:E54">
    <cfRule type="cellIs" dxfId="9" priority="14" stopIfTrue="1" operator="between">
      <formula>80</formula>
      <formula>89</formula>
    </cfRule>
    <cfRule type="cellIs" dxfId="8" priority="8" stopIfTrue="1" operator="between">
      <formula>60</formula>
      <formula>79</formula>
    </cfRule>
    <cfRule type="cellIs" dxfId="7" priority="11" stopIfTrue="1" operator="between">
      <formula>1</formula>
      <formula>59</formula>
    </cfRule>
  </conditionalFormatting>
  <conditionalFormatting sqref="E55:E60">
    <cfRule type="cellIs" dxfId="6" priority="18" stopIfTrue="1" operator="between">
      <formula>1</formula>
      <formula>59</formula>
    </cfRule>
    <cfRule type="cellIs" dxfId="5" priority="22" stopIfTrue="1" operator="between">
      <formula>100</formula>
      <formula>100</formula>
    </cfRule>
    <cfRule type="cellIs" dxfId="4" priority="21" stopIfTrue="1" operator="between">
      <formula>90</formula>
      <formula>99</formula>
    </cfRule>
    <cfRule type="cellIs" dxfId="3" priority="20" stopIfTrue="1" operator="between">
      <formula>80</formula>
      <formula>89</formula>
    </cfRule>
    <cfRule type="cellIs" dxfId="2" priority="19" stopIfTrue="1" operator="between">
      <formula>60</formula>
      <formula>79</formula>
    </cfRule>
  </conditionalFormatting>
  <conditionalFormatting sqref="I12:I60">
    <cfRule type="dataBar" priority="5">
      <dataBar>
        <cfvo type="formula" val="&quot;si&quot;"/>
        <cfvo type="max"/>
        <color rgb="FFFF555A"/>
      </dataBar>
      <extLst>
        <ext xmlns:x14="http://schemas.microsoft.com/office/spreadsheetml/2009/9/main" uri="{B025F937-C7B1-47D3-B67F-A62EFF666E3E}">
          <x14:id>{0D466EDB-A4EF-42E1-A144-893F2340FA0A}</x14:id>
        </ext>
      </extLst>
    </cfRule>
  </conditionalFormatting>
  <conditionalFormatting sqref="K12:N60">
    <cfRule type="dataBar" priority="2">
      <dataBar>
        <cfvo type="formula" val="&quot;si&quot;"/>
        <cfvo type="max"/>
        <color rgb="FFFF555A"/>
      </dataBar>
      <extLst>
        <ext xmlns:x14="http://schemas.microsoft.com/office/spreadsheetml/2009/9/main" uri="{B025F937-C7B1-47D3-B67F-A62EFF666E3E}">
          <x14:id>{B463B330-BF50-4CB3-B801-A27B26EDE735}</x14:id>
        </ext>
      </extLst>
    </cfRule>
  </conditionalFormatting>
  <dataValidations count="1">
    <dataValidation type="list" allowBlank="1" showInputMessage="1" showErrorMessage="1" sqref="I12:I60 K12:N60" xr:uid="{E6671B74-8A8E-4D3D-A19A-CAB6DADF6B35}">
      <formula1>$I$1:$I$2</formula1>
    </dataValidation>
  </dataValidations>
  <pageMargins left="0.25" right="0.25" top="0.75" bottom="0.75" header="0.3" footer="0.3"/>
  <pageSetup scale="42" fitToHeight="0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27B97D61-91EF-416A-91D9-B17E22AC3A60}">
            <xm:f>NOT(ISERROR(SEARCH($I$1,E12)))</xm:f>
            <xm:f>$I$1</xm:f>
            <x14:dxf>
              <fill>
                <patternFill>
                  <bgColor rgb="FF92D050"/>
                </patternFill>
              </fill>
            </x14:dxf>
          </x14:cfRule>
          <xm:sqref>E12:E53</xm:sqref>
        </x14:conditionalFormatting>
        <x14:conditionalFormatting xmlns:xm="http://schemas.microsoft.com/office/excel/2006/main">
          <x14:cfRule type="dataBar" id="{0D466EDB-A4EF-42E1-A144-893F2340FA0A}">
            <x14:dataBar minLength="0" maxLength="100" gradient="0">
              <x14:cfvo type="formula">
                <xm:f>"si"</xm:f>
              </x14:cfvo>
              <x14:cfvo type="autoMax"/>
              <x14:negativeFillColor rgb="FFFF0000"/>
              <x14:axisColor rgb="FF000000"/>
            </x14:dataBar>
          </x14:cfRule>
          <x14:cfRule type="containsText" priority="4" operator="containsText" id="{2A203851-AB40-4D86-96BA-E2C895AB5661}">
            <xm:f>NOT(ISERROR(SEARCH($I$1,I12)))</xm:f>
            <xm:f>$I$1</xm:f>
            <x14:dxf>
              <fill>
                <patternFill>
                  <bgColor rgb="FF92D050"/>
                </patternFill>
              </fill>
            </x14:dxf>
          </x14:cfRule>
          <xm:sqref>I12:I60</xm:sqref>
        </x14:conditionalFormatting>
        <x14:conditionalFormatting xmlns:xm="http://schemas.microsoft.com/office/excel/2006/main">
          <x14:cfRule type="containsText" priority="1" operator="containsText" id="{796C89B1-C8FE-48BE-A544-9E6BFD5C35A4}">
            <xm:f>NOT(ISERROR(SEARCH($I$1,K12)))</xm:f>
            <xm:f>$I$1</xm:f>
            <x14:dxf>
              <fill>
                <patternFill>
                  <bgColor rgb="FF92D050"/>
                </patternFill>
              </fill>
            </x14:dxf>
          </x14:cfRule>
          <x14:cfRule type="dataBar" id="{B463B330-BF50-4CB3-B801-A27B26EDE735}">
            <x14:dataBar minLength="0" maxLength="100" gradient="0">
              <x14:cfvo type="formula">
                <xm:f>"si"</xm:f>
              </x14:cfvo>
              <x14:cfvo type="autoMax"/>
              <x14:negativeFillColor rgb="FFFF0000"/>
              <x14:axisColor rgb="FF000000"/>
            </x14:dataBar>
          </x14:cfRule>
          <xm:sqref>K12:N60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81DC9-D839-40A5-BAD5-995FA442B8D3}">
  <sheetPr>
    <tabColor rgb="FFFF0000"/>
  </sheetPr>
  <dimension ref="B1:XEB116"/>
  <sheetViews>
    <sheetView topLeftCell="A58" zoomScale="80" zoomScaleNormal="80" workbookViewId="0">
      <selection activeCell="D96" sqref="D96:D99"/>
    </sheetView>
  </sheetViews>
  <sheetFormatPr baseColWidth="10" defaultColWidth="33.7109375" defaultRowHeight="13.5" x14ac:dyDescent="0.25"/>
  <cols>
    <col min="1" max="1" width="7.85546875" style="24" customWidth="1"/>
    <col min="2" max="2" width="8.140625" style="4" customWidth="1"/>
    <col min="3" max="3" width="11.42578125" style="4" customWidth="1"/>
    <col min="4" max="4" width="22.140625" style="24" customWidth="1"/>
    <col min="5" max="5" width="18.5703125" style="5" customWidth="1"/>
    <col min="6" max="6" width="8.85546875" style="24" customWidth="1"/>
    <col min="7" max="7" width="12.5703125" style="24" customWidth="1"/>
    <col min="8" max="8" width="45.140625" style="24" customWidth="1"/>
    <col min="9" max="9" width="17.5703125" style="24" customWidth="1"/>
    <col min="10" max="10" width="17.28515625" style="25" customWidth="1"/>
    <col min="11" max="11" width="16.85546875" style="25" customWidth="1"/>
    <col min="12" max="12" width="7.7109375" style="24" hidden="1" customWidth="1"/>
    <col min="13" max="13" width="9.42578125" style="24" hidden="1" customWidth="1"/>
    <col min="14" max="14" width="9.28515625" style="5" customWidth="1"/>
    <col min="15" max="15" width="10.42578125" style="26" customWidth="1"/>
    <col min="16" max="16" width="30.7109375" style="26" customWidth="1"/>
    <col min="17" max="17" width="6.42578125" style="28" customWidth="1"/>
    <col min="18" max="18" width="18" style="28" customWidth="1"/>
    <col min="19" max="19" width="6.28515625" style="28" bestFit="1" customWidth="1"/>
    <col min="20" max="20" width="13.5703125" style="28" customWidth="1"/>
    <col min="21" max="21" width="9.140625" style="28" bestFit="1" customWidth="1"/>
    <col min="22" max="22" width="13.5703125" style="28" customWidth="1"/>
    <col min="23" max="23" width="6" style="28" bestFit="1" customWidth="1"/>
    <col min="24" max="24" width="9.85546875" style="29" customWidth="1"/>
    <col min="25" max="25" width="9.140625" style="29" customWidth="1"/>
    <col min="26" max="26" width="10.42578125" style="30" customWidth="1"/>
    <col min="27" max="27" width="14" style="30" customWidth="1"/>
    <col min="28" max="28" width="33.7109375" style="31"/>
    <col min="29" max="16384" width="33.7109375" style="24"/>
  </cols>
  <sheetData>
    <row r="1" spans="2:18 16356:16356" ht="15" hidden="1" x14ac:dyDescent="0.25">
      <c r="B1" s="23"/>
      <c r="C1" s="23"/>
      <c r="D1" s="5"/>
      <c r="E1" s="6" t="s">
        <v>46</v>
      </c>
      <c r="F1" s="5" t="s">
        <v>0</v>
      </c>
      <c r="G1" s="5"/>
      <c r="H1" s="5" t="s">
        <v>0</v>
      </c>
      <c r="I1" s="24" t="s">
        <v>47</v>
      </c>
      <c r="Q1" s="27"/>
      <c r="R1" s="27"/>
    </row>
    <row r="2" spans="2:18 16356:16356" ht="15" hidden="1" x14ac:dyDescent="0.25">
      <c r="B2" s="23"/>
      <c r="C2" s="23"/>
      <c r="D2" s="5"/>
      <c r="E2" s="7" t="s">
        <v>48</v>
      </c>
      <c r="F2" s="5" t="s">
        <v>49</v>
      </c>
      <c r="G2" s="5"/>
      <c r="H2" s="5" t="s">
        <v>49</v>
      </c>
      <c r="I2" s="24" t="s">
        <v>50</v>
      </c>
      <c r="Q2" s="27"/>
      <c r="R2" s="27"/>
    </row>
    <row r="3" spans="2:18 16356:16356" ht="15" hidden="1" x14ac:dyDescent="0.25">
      <c r="B3" s="23"/>
      <c r="C3" s="23"/>
      <c r="D3" s="5"/>
      <c r="E3" s="6" t="s">
        <v>51</v>
      </c>
      <c r="F3" s="5"/>
      <c r="G3" s="5"/>
      <c r="H3" s="5"/>
      <c r="I3" s="24" t="s">
        <v>16</v>
      </c>
      <c r="Q3" s="27"/>
      <c r="R3" s="27"/>
    </row>
    <row r="4" spans="2:18 16356:16356" ht="15" hidden="1" x14ac:dyDescent="0.25">
      <c r="B4" s="23"/>
      <c r="C4" s="23"/>
      <c r="D4" s="5"/>
      <c r="E4" s="8" t="s">
        <v>52</v>
      </c>
      <c r="F4" s="5"/>
      <c r="G4" s="5"/>
      <c r="H4" s="5"/>
      <c r="Q4" s="27"/>
      <c r="R4" s="27"/>
    </row>
    <row r="5" spans="2:18 16356:16356" ht="15" hidden="1" x14ac:dyDescent="0.25">
      <c r="B5" s="23"/>
      <c r="C5" s="23"/>
      <c r="D5" s="5"/>
      <c r="E5" s="9" t="s">
        <v>53</v>
      </c>
      <c r="F5" s="5"/>
      <c r="G5" s="5"/>
      <c r="H5" s="5"/>
      <c r="Q5" s="27"/>
      <c r="R5" s="27"/>
      <c r="XEB5" s="24" t="s">
        <v>54</v>
      </c>
    </row>
    <row r="6" spans="2:18 16356:16356" ht="15" hidden="1" x14ac:dyDescent="0.25">
      <c r="B6" s="23"/>
      <c r="C6" s="23"/>
      <c r="D6" s="5"/>
      <c r="E6" s="7" t="s">
        <v>55</v>
      </c>
      <c r="F6" s="5"/>
      <c r="G6" s="5"/>
      <c r="H6" s="5"/>
      <c r="Q6" s="27"/>
      <c r="R6" s="27"/>
    </row>
    <row r="7" spans="2:18 16356:16356" ht="15" hidden="1" x14ac:dyDescent="0.25">
      <c r="B7" s="23"/>
      <c r="C7" s="23"/>
      <c r="D7" s="5"/>
      <c r="E7" s="6" t="s">
        <v>56</v>
      </c>
      <c r="F7" s="5"/>
      <c r="G7" s="5"/>
      <c r="H7" s="5"/>
      <c r="Q7" s="27"/>
      <c r="R7" s="27"/>
    </row>
    <row r="8" spans="2:18 16356:16356" ht="15" hidden="1" x14ac:dyDescent="0.25">
      <c r="B8" s="23"/>
      <c r="C8" s="23"/>
      <c r="D8" s="5"/>
      <c r="E8" s="7" t="s">
        <v>57</v>
      </c>
      <c r="F8" s="5"/>
      <c r="G8" s="5"/>
      <c r="H8" s="5"/>
      <c r="Q8" s="27"/>
      <c r="R8" s="27"/>
    </row>
    <row r="9" spans="2:18 16356:16356" ht="15" hidden="1" x14ac:dyDescent="0.25">
      <c r="B9" s="23"/>
      <c r="C9" s="23"/>
      <c r="D9" s="5"/>
      <c r="E9" s="10" t="s">
        <v>58</v>
      </c>
      <c r="F9" s="5"/>
      <c r="G9" s="5"/>
      <c r="H9" s="5"/>
      <c r="Q9" s="27"/>
      <c r="R9" s="27"/>
    </row>
    <row r="10" spans="2:18 16356:16356" ht="15" hidden="1" x14ac:dyDescent="0.25">
      <c r="B10" s="23"/>
      <c r="C10" s="23"/>
      <c r="D10" s="5"/>
      <c r="E10" s="8" t="s">
        <v>59</v>
      </c>
      <c r="F10" s="5"/>
      <c r="G10" s="5"/>
      <c r="H10" s="5"/>
      <c r="Q10" s="27"/>
      <c r="R10" s="27"/>
    </row>
    <row r="11" spans="2:18 16356:16356" ht="15" hidden="1" x14ac:dyDescent="0.25">
      <c r="B11" s="23"/>
      <c r="C11" s="23"/>
      <c r="D11" s="5"/>
      <c r="E11" s="9" t="s">
        <v>60</v>
      </c>
      <c r="F11" s="5"/>
      <c r="G11" s="5"/>
      <c r="H11" s="5"/>
      <c r="Q11" s="27"/>
      <c r="R11" s="27"/>
    </row>
    <row r="12" spans="2:18 16356:16356" ht="15" hidden="1" x14ac:dyDescent="0.25">
      <c r="B12" s="23"/>
      <c r="C12" s="23"/>
      <c r="D12" s="5"/>
      <c r="E12" s="7" t="s">
        <v>61</v>
      </c>
      <c r="F12" s="5"/>
      <c r="G12" s="5"/>
      <c r="H12" s="5"/>
    </row>
    <row r="13" spans="2:18 16356:16356" ht="15" hidden="1" x14ac:dyDescent="0.25">
      <c r="B13" s="5"/>
      <c r="C13" s="5"/>
      <c r="D13" s="5"/>
      <c r="E13" s="9" t="s">
        <v>62</v>
      </c>
      <c r="F13" s="5"/>
      <c r="G13" s="5"/>
      <c r="H13" s="5"/>
    </row>
    <row r="14" spans="2:18 16356:16356" ht="15" hidden="1" x14ac:dyDescent="0.25">
      <c r="B14" s="5"/>
      <c r="C14" s="5"/>
      <c r="D14" s="5"/>
      <c r="E14" s="32" t="s">
        <v>63</v>
      </c>
      <c r="F14" s="5"/>
      <c r="G14" s="5"/>
      <c r="H14" s="5"/>
    </row>
    <row r="15" spans="2:18 16356:16356" ht="15" hidden="1" x14ac:dyDescent="0.25">
      <c r="B15" s="5"/>
      <c r="C15" s="5"/>
      <c r="D15" s="5"/>
      <c r="E15" s="10" t="s">
        <v>64</v>
      </c>
      <c r="F15" s="5"/>
      <c r="G15" s="5"/>
      <c r="H15" s="5"/>
    </row>
    <row r="16" spans="2:18 16356:16356" ht="15" hidden="1" x14ac:dyDescent="0.25">
      <c r="B16" s="5"/>
      <c r="C16" s="5"/>
      <c r="D16" s="5"/>
      <c r="E16" s="8" t="s">
        <v>65</v>
      </c>
      <c r="F16" s="5"/>
      <c r="G16" s="5"/>
      <c r="H16" s="5"/>
    </row>
    <row r="17" spans="2:8" ht="15" hidden="1" x14ac:dyDescent="0.25">
      <c r="B17" s="5"/>
      <c r="C17" s="5"/>
      <c r="D17" s="5"/>
      <c r="E17" s="6" t="s">
        <v>66</v>
      </c>
      <c r="F17" s="5"/>
      <c r="G17" s="5"/>
      <c r="H17" s="5"/>
    </row>
    <row r="18" spans="2:8" ht="15" hidden="1" x14ac:dyDescent="0.25">
      <c r="B18" s="5"/>
      <c r="C18" s="5"/>
      <c r="D18" s="5"/>
      <c r="E18" s="7" t="s">
        <v>67</v>
      </c>
      <c r="F18" s="5"/>
      <c r="G18" s="5"/>
      <c r="H18" s="5"/>
    </row>
    <row r="19" spans="2:8" ht="15" hidden="1" x14ac:dyDescent="0.25">
      <c r="B19" s="5"/>
      <c r="C19" s="5"/>
      <c r="D19" s="5"/>
      <c r="E19" s="6" t="s">
        <v>68</v>
      </c>
      <c r="F19" s="5"/>
      <c r="G19" s="5"/>
      <c r="H19" s="5"/>
    </row>
    <row r="20" spans="2:8" ht="15" hidden="1" x14ac:dyDescent="0.25">
      <c r="B20" s="5"/>
      <c r="C20" s="5"/>
      <c r="D20" s="5"/>
      <c r="E20" s="7" t="s">
        <v>69</v>
      </c>
      <c r="F20" s="5"/>
      <c r="G20" s="5"/>
      <c r="H20" s="5"/>
    </row>
    <row r="21" spans="2:8" ht="15" hidden="1" x14ac:dyDescent="0.25">
      <c r="B21" s="5"/>
      <c r="C21" s="5"/>
      <c r="D21" s="5"/>
      <c r="E21" s="6" t="s">
        <v>70</v>
      </c>
      <c r="F21" s="5"/>
      <c r="G21" s="5"/>
      <c r="H21" s="5"/>
    </row>
    <row r="22" spans="2:8" ht="15" hidden="1" x14ac:dyDescent="0.25">
      <c r="B22" s="5"/>
      <c r="C22" s="5"/>
      <c r="D22" s="5"/>
      <c r="E22" s="7" t="s">
        <v>71</v>
      </c>
      <c r="F22" s="5"/>
      <c r="G22" s="5"/>
      <c r="H22" s="5"/>
    </row>
    <row r="23" spans="2:8" ht="15" hidden="1" x14ac:dyDescent="0.25">
      <c r="B23" s="5"/>
      <c r="C23" s="5"/>
      <c r="D23" s="5"/>
      <c r="E23" s="6" t="s">
        <v>72</v>
      </c>
      <c r="F23" s="5"/>
      <c r="G23" s="5"/>
      <c r="H23" s="5"/>
    </row>
    <row r="24" spans="2:8" ht="15" hidden="1" x14ac:dyDescent="0.25">
      <c r="B24" s="5"/>
      <c r="C24" s="5"/>
      <c r="D24" s="5"/>
      <c r="E24" s="7" t="s">
        <v>73</v>
      </c>
      <c r="F24" s="5"/>
      <c r="G24" s="5"/>
      <c r="H24" s="5"/>
    </row>
    <row r="25" spans="2:8" ht="15" hidden="1" x14ac:dyDescent="0.25">
      <c r="B25" s="5"/>
      <c r="C25" s="5"/>
      <c r="D25" s="5"/>
      <c r="E25" s="6" t="s">
        <v>74</v>
      </c>
      <c r="F25" s="5"/>
      <c r="G25" s="5"/>
      <c r="H25" s="5"/>
    </row>
    <row r="26" spans="2:8" ht="15" hidden="1" x14ac:dyDescent="0.25">
      <c r="B26" s="5"/>
      <c r="C26" s="5"/>
      <c r="D26" s="5"/>
      <c r="E26" s="7" t="s">
        <v>75</v>
      </c>
      <c r="F26" s="5"/>
      <c r="G26" s="5"/>
      <c r="H26" s="5"/>
    </row>
    <row r="27" spans="2:8" ht="15" hidden="1" x14ac:dyDescent="0.25">
      <c r="B27" s="5"/>
      <c r="C27" s="5"/>
      <c r="D27" s="5"/>
      <c r="E27" s="9" t="s">
        <v>76</v>
      </c>
      <c r="F27" s="5"/>
      <c r="G27" s="5"/>
      <c r="H27" s="5"/>
    </row>
    <row r="28" spans="2:8" ht="15" hidden="1" x14ac:dyDescent="0.25">
      <c r="B28" s="5"/>
      <c r="C28" s="5"/>
      <c r="D28" s="5"/>
      <c r="E28" s="32" t="s">
        <v>77</v>
      </c>
      <c r="F28" s="5"/>
      <c r="G28" s="5"/>
      <c r="H28" s="5"/>
    </row>
    <row r="29" spans="2:8" ht="15" hidden="1" x14ac:dyDescent="0.25">
      <c r="B29" s="5"/>
      <c r="C29" s="5"/>
      <c r="D29" s="5"/>
      <c r="E29" s="6" t="s">
        <v>78</v>
      </c>
      <c r="F29" s="5"/>
      <c r="G29" s="5"/>
      <c r="H29" s="5"/>
    </row>
    <row r="30" spans="2:8" ht="15" hidden="1" x14ac:dyDescent="0.25">
      <c r="B30" s="5"/>
      <c r="C30" s="5"/>
      <c r="D30" s="5"/>
      <c r="E30" s="7" t="s">
        <v>79</v>
      </c>
      <c r="F30" s="5"/>
      <c r="G30" s="5"/>
      <c r="H30" s="5"/>
    </row>
    <row r="31" spans="2:8" ht="15" hidden="1" x14ac:dyDescent="0.25">
      <c r="B31" s="5"/>
      <c r="C31" s="5"/>
      <c r="D31" s="5"/>
      <c r="E31" s="33" t="s">
        <v>80</v>
      </c>
      <c r="F31" s="5"/>
      <c r="G31" s="5"/>
      <c r="H31" s="5"/>
    </row>
    <row r="32" spans="2:8" ht="15" hidden="1" x14ac:dyDescent="0.25">
      <c r="B32" s="5"/>
      <c r="C32" s="5"/>
      <c r="D32" s="5"/>
      <c r="E32" s="7" t="s">
        <v>81</v>
      </c>
      <c r="F32" s="5"/>
      <c r="G32" s="5"/>
      <c r="H32" s="5"/>
    </row>
    <row r="33" spans="2:8" ht="15" hidden="1" x14ac:dyDescent="0.25">
      <c r="B33" s="5"/>
      <c r="C33" s="5"/>
      <c r="D33" s="5"/>
      <c r="E33" s="6" t="s">
        <v>82</v>
      </c>
      <c r="F33" s="5"/>
      <c r="G33" s="5"/>
      <c r="H33" s="5"/>
    </row>
    <row r="34" spans="2:8" ht="15" hidden="1" x14ac:dyDescent="0.25">
      <c r="B34" s="5"/>
      <c r="C34" s="5"/>
      <c r="D34" s="5"/>
      <c r="E34" s="7" t="s">
        <v>83</v>
      </c>
      <c r="F34" s="5"/>
      <c r="G34" s="5"/>
      <c r="H34" s="5"/>
    </row>
    <row r="35" spans="2:8" ht="15" hidden="1" x14ac:dyDescent="0.25">
      <c r="B35" s="5"/>
      <c r="C35" s="5"/>
      <c r="D35" s="5"/>
      <c r="E35" s="9" t="s">
        <v>84</v>
      </c>
      <c r="F35" s="5"/>
      <c r="G35" s="5"/>
      <c r="H35" s="5"/>
    </row>
    <row r="36" spans="2:8" ht="15" hidden="1" x14ac:dyDescent="0.25">
      <c r="B36" s="5"/>
      <c r="C36" s="5"/>
      <c r="D36" s="5"/>
      <c r="E36" s="8" t="s">
        <v>85</v>
      </c>
      <c r="F36" s="5"/>
      <c r="G36" s="5"/>
      <c r="H36" s="5"/>
    </row>
    <row r="37" spans="2:8" ht="15" hidden="1" x14ac:dyDescent="0.25">
      <c r="B37" s="5"/>
      <c r="C37" s="5"/>
      <c r="D37" s="5"/>
      <c r="E37" s="9" t="s">
        <v>86</v>
      </c>
      <c r="F37" s="5"/>
      <c r="G37" s="5"/>
      <c r="H37" s="5"/>
    </row>
    <row r="38" spans="2:8" ht="15" hidden="1" x14ac:dyDescent="0.25">
      <c r="B38" s="5"/>
      <c r="C38" s="5"/>
      <c r="D38" s="5"/>
      <c r="E38" s="7" t="s">
        <v>87</v>
      </c>
      <c r="F38" s="5"/>
      <c r="G38" s="5"/>
      <c r="H38" s="5"/>
    </row>
    <row r="39" spans="2:8" ht="15" hidden="1" x14ac:dyDescent="0.25">
      <c r="B39" s="5"/>
      <c r="C39" s="5"/>
      <c r="D39" s="5"/>
      <c r="E39" s="9" t="s">
        <v>88</v>
      </c>
      <c r="F39" s="5"/>
      <c r="G39" s="5"/>
      <c r="H39" s="5"/>
    </row>
    <row r="40" spans="2:8" ht="15" hidden="1" x14ac:dyDescent="0.25">
      <c r="B40" s="5"/>
      <c r="C40" s="5"/>
      <c r="D40" s="5"/>
      <c r="E40" s="7" t="s">
        <v>89</v>
      </c>
      <c r="F40" s="5"/>
      <c r="G40" s="5"/>
      <c r="H40" s="5"/>
    </row>
    <row r="41" spans="2:8" ht="15" hidden="1" x14ac:dyDescent="0.25">
      <c r="B41" s="5"/>
      <c r="C41" s="5"/>
      <c r="D41" s="5"/>
      <c r="E41" s="6" t="s">
        <v>90</v>
      </c>
      <c r="F41" s="5"/>
      <c r="G41" s="5"/>
      <c r="H41" s="5"/>
    </row>
    <row r="42" spans="2:8" ht="15" hidden="1" x14ac:dyDescent="0.25">
      <c r="B42" s="5"/>
      <c r="C42" s="5"/>
      <c r="D42" s="5"/>
      <c r="E42" s="7" t="s">
        <v>91</v>
      </c>
      <c r="F42" s="5"/>
      <c r="G42" s="5"/>
      <c r="H42" s="5"/>
    </row>
    <row r="43" spans="2:8" ht="15" hidden="1" x14ac:dyDescent="0.25">
      <c r="B43" s="5"/>
      <c r="C43" s="5"/>
      <c r="D43" s="5"/>
      <c r="E43" s="34" t="s">
        <v>92</v>
      </c>
      <c r="F43" s="5"/>
      <c r="G43" s="5"/>
      <c r="H43" s="5"/>
    </row>
    <row r="44" spans="2:8" ht="15" hidden="1" x14ac:dyDescent="0.25">
      <c r="B44" s="5"/>
      <c r="C44" s="5"/>
      <c r="D44" s="5"/>
      <c r="E44" s="35" t="s">
        <v>93</v>
      </c>
      <c r="F44" s="5"/>
      <c r="G44" s="5"/>
      <c r="H44" s="5"/>
    </row>
    <row r="45" spans="2:8" ht="15" hidden="1" x14ac:dyDescent="0.25">
      <c r="B45" s="5"/>
      <c r="C45" s="5"/>
      <c r="D45" s="5"/>
      <c r="E45" s="6" t="s">
        <v>94</v>
      </c>
      <c r="F45" s="5"/>
      <c r="G45" s="5"/>
      <c r="H45" s="5"/>
    </row>
    <row r="46" spans="2:8" ht="15" hidden="1" x14ac:dyDescent="0.25">
      <c r="B46" s="5"/>
      <c r="C46" s="5"/>
      <c r="D46" s="5"/>
      <c r="E46" s="7" t="s">
        <v>95</v>
      </c>
      <c r="F46" s="5"/>
      <c r="G46" s="5"/>
      <c r="H46" s="5"/>
    </row>
    <row r="47" spans="2:8" ht="15" hidden="1" x14ac:dyDescent="0.25">
      <c r="B47" s="5"/>
      <c r="C47" s="5"/>
      <c r="D47" s="5"/>
      <c r="E47" s="6" t="s">
        <v>96</v>
      </c>
      <c r="F47" s="5"/>
      <c r="G47" s="5"/>
      <c r="H47" s="5"/>
    </row>
    <row r="48" spans="2:8" ht="15" hidden="1" x14ac:dyDescent="0.25">
      <c r="B48" s="5"/>
      <c r="C48" s="5"/>
      <c r="D48" s="5"/>
      <c r="E48" s="7" t="s">
        <v>97</v>
      </c>
      <c r="F48" s="5"/>
      <c r="G48" s="5"/>
      <c r="H48" s="5"/>
    </row>
    <row r="49" spans="2:28" ht="15" hidden="1" x14ac:dyDescent="0.25">
      <c r="B49" s="5"/>
      <c r="C49" s="5"/>
      <c r="D49" s="5"/>
      <c r="E49" s="6" t="s">
        <v>98</v>
      </c>
      <c r="F49" s="5"/>
      <c r="G49" s="5"/>
      <c r="H49" s="5"/>
    </row>
    <row r="50" spans="2:28" hidden="1" x14ac:dyDescent="0.25">
      <c r="B50" s="5"/>
      <c r="C50" s="5"/>
      <c r="D50" s="5"/>
      <c r="F50" s="5"/>
      <c r="G50" s="5"/>
      <c r="H50" s="5"/>
    </row>
    <row r="51" spans="2:28" hidden="1" x14ac:dyDescent="0.25">
      <c r="B51" s="5"/>
      <c r="C51" s="5"/>
      <c r="D51" s="5"/>
      <c r="F51" s="5"/>
      <c r="G51" s="5"/>
      <c r="H51" s="5"/>
    </row>
    <row r="52" spans="2:28" hidden="1" x14ac:dyDescent="0.25">
      <c r="B52" s="5"/>
      <c r="C52" s="5"/>
      <c r="D52" s="5"/>
      <c r="F52" s="5"/>
      <c r="G52" s="5"/>
      <c r="H52" s="5"/>
    </row>
    <row r="53" spans="2:28" hidden="1" x14ac:dyDescent="0.25">
      <c r="B53" s="5"/>
      <c r="C53" s="5"/>
      <c r="D53" s="5"/>
      <c r="F53" s="5"/>
      <c r="G53" s="5"/>
      <c r="H53" s="5"/>
    </row>
    <row r="54" spans="2:28" hidden="1" x14ac:dyDescent="0.25">
      <c r="B54" s="5"/>
      <c r="C54" s="5"/>
      <c r="D54" s="5"/>
      <c r="F54" s="5"/>
      <c r="G54" s="5"/>
      <c r="H54" s="5"/>
    </row>
    <row r="55" spans="2:28" hidden="1" x14ac:dyDescent="0.25">
      <c r="B55" s="5"/>
      <c r="C55" s="5"/>
      <c r="D55" s="5"/>
      <c r="F55" s="5"/>
      <c r="G55" s="5"/>
      <c r="H55" s="5"/>
    </row>
    <row r="56" spans="2:28" hidden="1" x14ac:dyDescent="0.25">
      <c r="B56" s="5"/>
      <c r="C56" s="5"/>
      <c r="D56" s="5"/>
      <c r="F56" s="5"/>
      <c r="G56" s="5"/>
      <c r="H56" s="5"/>
    </row>
    <row r="57" spans="2:28" hidden="1" x14ac:dyDescent="0.25">
      <c r="B57" s="5"/>
      <c r="C57" s="5"/>
      <c r="D57" s="5"/>
      <c r="F57" s="5"/>
      <c r="G57" s="5"/>
      <c r="H57" s="5"/>
    </row>
    <row r="58" spans="2:28" x14ac:dyDescent="0.25">
      <c r="B58" s="5"/>
      <c r="C58" s="5"/>
      <c r="D58" s="5"/>
      <c r="F58" s="5"/>
      <c r="G58" s="5"/>
      <c r="H58" s="5"/>
    </row>
    <row r="59" spans="2:28" s="5" customFormat="1" ht="18.75" x14ac:dyDescent="0.25">
      <c r="B59" s="36" t="s">
        <v>176</v>
      </c>
      <c r="J59" s="37"/>
      <c r="K59" s="37"/>
      <c r="O59" s="26"/>
      <c r="P59" s="26"/>
      <c r="Q59" s="29"/>
      <c r="R59" s="29"/>
      <c r="S59" s="29"/>
      <c r="T59" s="29"/>
      <c r="U59" s="29"/>
      <c r="V59" s="29"/>
      <c r="W59" s="29"/>
      <c r="Z59" s="38" t="s">
        <v>99</v>
      </c>
      <c r="AA59" s="38" t="s">
        <v>100</v>
      </c>
      <c r="AB59" s="38" t="s">
        <v>101</v>
      </c>
    </row>
    <row r="60" spans="2:28" ht="18.75" x14ac:dyDescent="0.25">
      <c r="B60" s="36" t="s">
        <v>158</v>
      </c>
      <c r="C60" s="5"/>
      <c r="D60" s="5"/>
      <c r="F60" s="5"/>
      <c r="G60" s="5"/>
      <c r="H60" s="5"/>
      <c r="X60" s="5"/>
      <c r="Y60" s="39" t="s">
        <v>102</v>
      </c>
      <c r="Z60" s="97">
        <v>46058</v>
      </c>
      <c r="AA60" s="40" t="s">
        <v>103</v>
      </c>
      <c r="AB60" s="41"/>
    </row>
    <row r="61" spans="2:28" ht="21" x14ac:dyDescent="0.25">
      <c r="B61" s="42" t="s">
        <v>226</v>
      </c>
      <c r="C61" s="5"/>
      <c r="D61" s="5"/>
      <c r="F61" s="5"/>
      <c r="G61" s="5"/>
      <c r="H61" s="5"/>
      <c r="X61" s="5"/>
      <c r="Y61" s="39" t="s">
        <v>104</v>
      </c>
      <c r="Z61" s="97">
        <v>46058</v>
      </c>
      <c r="AA61" s="43" t="s">
        <v>105</v>
      </c>
      <c r="AB61" s="44"/>
    </row>
    <row r="62" spans="2:28" ht="15.75" x14ac:dyDescent="0.25">
      <c r="B62" s="45" t="s">
        <v>106</v>
      </c>
      <c r="C62" s="5"/>
      <c r="D62" s="5"/>
      <c r="F62" s="5"/>
      <c r="G62" s="5"/>
      <c r="H62" s="5"/>
      <c r="X62" s="5"/>
      <c r="Y62" s="39" t="s">
        <v>107</v>
      </c>
      <c r="Z62" s="97">
        <v>46058</v>
      </c>
      <c r="AA62" s="43" t="s">
        <v>227</v>
      </c>
      <c r="AB62" s="44"/>
    </row>
    <row r="63" spans="2:28" x14ac:dyDescent="0.25">
      <c r="B63" s="24"/>
      <c r="C63" s="24"/>
    </row>
    <row r="64" spans="2:28" x14ac:dyDescent="0.25">
      <c r="B64" s="24"/>
      <c r="C64" s="24"/>
    </row>
    <row r="65" spans="2:28" x14ac:dyDescent="0.25">
      <c r="B65" s="24"/>
      <c r="C65" s="24"/>
    </row>
    <row r="66" spans="2:28" ht="15" customHeight="1" thickBot="1" x14ac:dyDescent="0.3">
      <c r="B66" s="142" t="s">
        <v>108</v>
      </c>
      <c r="C66" s="145" t="s">
        <v>109</v>
      </c>
      <c r="D66" s="145"/>
      <c r="E66" s="145"/>
      <c r="F66" s="146"/>
      <c r="G66" s="103" t="s">
        <v>110</v>
      </c>
      <c r="H66" s="104"/>
      <c r="I66" s="104"/>
      <c r="J66" s="104"/>
      <c r="K66" s="104"/>
      <c r="L66" s="105"/>
      <c r="M66" s="105"/>
      <c r="N66" s="105"/>
      <c r="O66" s="106"/>
      <c r="P66" s="114" t="s">
        <v>111</v>
      </c>
      <c r="Q66" s="115"/>
      <c r="R66" s="115"/>
      <c r="S66" s="115"/>
      <c r="T66" s="115"/>
      <c r="U66" s="115"/>
      <c r="V66" s="115"/>
      <c r="W66" s="115"/>
      <c r="X66" s="115"/>
      <c r="Y66" s="116"/>
      <c r="Z66" s="107" t="s">
        <v>112</v>
      </c>
      <c r="AA66" s="108"/>
      <c r="AB66" s="109"/>
    </row>
    <row r="67" spans="2:28" ht="32.450000000000003" customHeight="1" thickBot="1" x14ac:dyDescent="0.3">
      <c r="B67" s="143"/>
      <c r="C67" s="135" t="s">
        <v>113</v>
      </c>
      <c r="D67" s="135" t="s">
        <v>114</v>
      </c>
      <c r="E67" s="138" t="s">
        <v>115</v>
      </c>
      <c r="F67" s="139"/>
      <c r="G67" s="119" t="s">
        <v>116</v>
      </c>
      <c r="H67" s="121" t="s">
        <v>114</v>
      </c>
      <c r="I67" s="123" t="s">
        <v>117</v>
      </c>
      <c r="J67" s="125" t="s">
        <v>118</v>
      </c>
      <c r="K67" s="125" t="s">
        <v>119</v>
      </c>
      <c r="L67" s="46" t="s">
        <v>120</v>
      </c>
      <c r="M67" s="47" t="s">
        <v>121</v>
      </c>
      <c r="N67" s="112" t="s">
        <v>122</v>
      </c>
      <c r="O67" s="113"/>
      <c r="P67" s="117" t="s">
        <v>123</v>
      </c>
      <c r="Q67" s="117"/>
      <c r="R67" s="117" t="s">
        <v>124</v>
      </c>
      <c r="S67" s="117"/>
      <c r="T67" s="117" t="s">
        <v>125</v>
      </c>
      <c r="U67" s="117"/>
      <c r="V67" s="117" t="s">
        <v>126</v>
      </c>
      <c r="W67" s="117"/>
      <c r="X67" s="118" t="s">
        <v>127</v>
      </c>
      <c r="Y67" s="118"/>
      <c r="Z67" s="110"/>
      <c r="AA67" s="110"/>
      <c r="AB67" s="111"/>
    </row>
    <row r="68" spans="2:28" ht="16.5" thickBot="1" x14ac:dyDescent="0.3">
      <c r="B68" s="144"/>
      <c r="C68" s="136"/>
      <c r="D68" s="137"/>
      <c r="E68" s="140"/>
      <c r="F68" s="141"/>
      <c r="G68" s="120"/>
      <c r="H68" s="122"/>
      <c r="I68" s="124"/>
      <c r="J68" s="126"/>
      <c r="K68" s="126"/>
      <c r="L68" s="78"/>
      <c r="M68" s="78"/>
      <c r="N68" s="79"/>
      <c r="O68" s="79"/>
      <c r="P68" s="84" t="s">
        <v>128</v>
      </c>
      <c r="Q68" s="85" t="s">
        <v>129</v>
      </c>
      <c r="R68" s="84" t="s">
        <v>128</v>
      </c>
      <c r="S68" s="85" t="s">
        <v>129</v>
      </c>
      <c r="T68" s="84" t="s">
        <v>128</v>
      </c>
      <c r="U68" s="85" t="s">
        <v>129</v>
      </c>
      <c r="V68" s="84" t="s">
        <v>128</v>
      </c>
      <c r="W68" s="85" t="s">
        <v>129</v>
      </c>
      <c r="X68" s="118"/>
      <c r="Y68" s="118"/>
      <c r="Z68" s="80"/>
      <c r="AA68" s="80"/>
      <c r="AB68" s="80"/>
    </row>
    <row r="69" spans="2:28" ht="64.5" customHeight="1" x14ac:dyDescent="0.25">
      <c r="B69" s="131">
        <v>1</v>
      </c>
      <c r="C69" s="147" t="s">
        <v>48</v>
      </c>
      <c r="D69" s="150" t="s">
        <v>225</v>
      </c>
      <c r="E69" s="48" t="s">
        <v>130</v>
      </c>
      <c r="F69" s="49" t="s">
        <v>0</v>
      </c>
      <c r="G69" s="50" t="s">
        <v>16</v>
      </c>
      <c r="H69" s="86" t="s">
        <v>229</v>
      </c>
      <c r="I69" s="98" t="s">
        <v>228</v>
      </c>
      <c r="J69" s="51"/>
      <c r="K69" s="52">
        <v>46265</v>
      </c>
      <c r="L69" s="53">
        <f>+K69-J69</f>
        <v>46265</v>
      </c>
      <c r="M69" s="54">
        <f ca="1">+TODAY()</f>
        <v>46113</v>
      </c>
      <c r="N69" s="55">
        <f ca="1">+K69-M69</f>
        <v>152</v>
      </c>
      <c r="O69" s="63">
        <f ca="1">+IF(M69&lt;K69,(K69-M69),"Finalizó")</f>
        <v>152</v>
      </c>
      <c r="P69" s="81"/>
      <c r="Q69" s="82"/>
      <c r="R69" s="83"/>
      <c r="S69" s="82"/>
      <c r="T69" s="83"/>
      <c r="U69" s="82"/>
      <c r="V69" s="83"/>
      <c r="W69" s="82"/>
      <c r="X69" s="56">
        <f>SUM(Q69+S69+U69+W69)</f>
        <v>0</v>
      </c>
      <c r="Y69" s="57">
        <f>+X69*100</f>
        <v>0</v>
      </c>
      <c r="Z69" s="127"/>
      <c r="AA69" s="128"/>
      <c r="AB69" s="129"/>
    </row>
    <row r="70" spans="2:28" ht="40.5" customHeight="1" x14ac:dyDescent="0.25">
      <c r="B70" s="131"/>
      <c r="C70" s="148"/>
      <c r="D70" s="150"/>
      <c r="E70" s="58" t="s">
        <v>131</v>
      </c>
      <c r="F70" s="59" t="s">
        <v>0</v>
      </c>
      <c r="G70" s="50" t="s">
        <v>16</v>
      </c>
      <c r="H70" s="86" t="s">
        <v>230</v>
      </c>
      <c r="I70" s="98"/>
      <c r="J70" s="51"/>
      <c r="K70" s="52">
        <v>46265</v>
      </c>
      <c r="L70" s="60">
        <f>+K70-J70</f>
        <v>46265</v>
      </c>
      <c r="M70" s="61">
        <f ca="1">+TODAY()</f>
        <v>46113</v>
      </c>
      <c r="N70" s="62">
        <f ca="1">+K70-M70</f>
        <v>152</v>
      </c>
      <c r="O70" s="63">
        <f t="shared" ref="O70:O72" ca="1" si="0">+IF(M70&lt;K70,(K70-M70),"Finalizó")</f>
        <v>152</v>
      </c>
      <c r="P70" s="72"/>
      <c r="Q70" s="74"/>
      <c r="R70" s="73"/>
      <c r="S70" s="74"/>
      <c r="T70" s="73"/>
      <c r="U70" s="74"/>
      <c r="V70" s="73"/>
      <c r="W70" s="74"/>
      <c r="X70" s="56">
        <f t="shared" ref="X70:X72" si="1">SUM(Q70+S70+U70+W70)</f>
        <v>0</v>
      </c>
      <c r="Y70" s="64">
        <f>+X70*100</f>
        <v>0</v>
      </c>
      <c r="Z70" s="100"/>
      <c r="AA70" s="101"/>
      <c r="AB70" s="102"/>
    </row>
    <row r="71" spans="2:28" ht="62.1" customHeight="1" x14ac:dyDescent="0.25">
      <c r="B71" s="131"/>
      <c r="C71" s="148"/>
      <c r="D71" s="150"/>
      <c r="E71" s="58" t="s">
        <v>128</v>
      </c>
      <c r="F71" s="59" t="s">
        <v>0</v>
      </c>
      <c r="G71" s="50" t="s">
        <v>16</v>
      </c>
      <c r="H71" s="86" t="s">
        <v>231</v>
      </c>
      <c r="I71" s="98"/>
      <c r="J71" s="51"/>
      <c r="K71" s="52">
        <v>46265</v>
      </c>
      <c r="L71" s="60">
        <f>+K71-J71</f>
        <v>46265</v>
      </c>
      <c r="M71" s="61">
        <f ca="1">+TODAY()</f>
        <v>46113</v>
      </c>
      <c r="N71" s="62">
        <f ca="1">+K71-M71</f>
        <v>152</v>
      </c>
      <c r="O71" s="63">
        <f t="shared" ca="1" si="0"/>
        <v>152</v>
      </c>
      <c r="P71" s="90"/>
      <c r="Q71" s="74"/>
      <c r="R71" s="90"/>
      <c r="S71" s="74"/>
      <c r="T71" s="73"/>
      <c r="U71" s="74"/>
      <c r="V71" s="73"/>
      <c r="W71" s="74"/>
      <c r="X71" s="56">
        <f t="shared" si="1"/>
        <v>0</v>
      </c>
      <c r="Y71" s="64">
        <f>+X71*100</f>
        <v>0</v>
      </c>
      <c r="Z71" s="100"/>
      <c r="AA71" s="101"/>
      <c r="AB71" s="102"/>
    </row>
    <row r="72" spans="2:28" ht="50.25" customHeight="1" x14ac:dyDescent="0.25">
      <c r="B72" s="132"/>
      <c r="C72" s="149"/>
      <c r="D72" s="151"/>
      <c r="E72" s="58" t="s">
        <v>132</v>
      </c>
      <c r="F72" s="59" t="s">
        <v>0</v>
      </c>
      <c r="G72" s="50" t="s">
        <v>16</v>
      </c>
      <c r="H72" s="86" t="s">
        <v>232</v>
      </c>
      <c r="I72" s="99"/>
      <c r="J72" s="51"/>
      <c r="K72" s="52">
        <v>46387</v>
      </c>
      <c r="L72" s="60">
        <f>+K72-J72</f>
        <v>46387</v>
      </c>
      <c r="M72" s="61">
        <f ca="1">+TODAY()</f>
        <v>46113</v>
      </c>
      <c r="N72" s="62">
        <f ca="1">+K72-M72</f>
        <v>274</v>
      </c>
      <c r="O72" s="63">
        <f t="shared" ca="1" si="0"/>
        <v>274</v>
      </c>
      <c r="P72" s="72"/>
      <c r="Q72" s="74"/>
      <c r="R72" s="73"/>
      <c r="S72" s="74"/>
      <c r="T72" s="73"/>
      <c r="U72" s="74"/>
      <c r="V72" s="73"/>
      <c r="W72" s="74"/>
      <c r="X72" s="56">
        <f t="shared" si="1"/>
        <v>0</v>
      </c>
      <c r="Y72" s="64">
        <f>+X72*100</f>
        <v>0</v>
      </c>
      <c r="Z72" s="100"/>
      <c r="AA72" s="101"/>
      <c r="AB72" s="102"/>
    </row>
    <row r="73" spans="2:28" ht="25.5" customHeight="1" x14ac:dyDescent="0.25">
      <c r="X73" s="65"/>
      <c r="Z73" s="66"/>
      <c r="AA73" s="66"/>
      <c r="AB73" s="67"/>
    </row>
    <row r="74" spans="2:28" ht="25.5" customHeight="1" x14ac:dyDescent="0.25"/>
    <row r="75" spans="2:28" ht="15" customHeight="1" x14ac:dyDescent="0.25">
      <c r="B75" s="142" t="s">
        <v>108</v>
      </c>
      <c r="C75" s="145"/>
      <c r="D75" s="145"/>
      <c r="E75" s="145"/>
      <c r="F75" s="146"/>
      <c r="G75" s="103" t="s">
        <v>110</v>
      </c>
      <c r="H75" s="104"/>
      <c r="I75" s="104"/>
      <c r="J75" s="104"/>
      <c r="K75" s="104"/>
      <c r="L75" s="105"/>
      <c r="M75" s="105"/>
      <c r="N75" s="105"/>
      <c r="O75" s="106"/>
      <c r="P75" s="114" t="s">
        <v>111</v>
      </c>
      <c r="Q75" s="115"/>
      <c r="R75" s="115"/>
      <c r="S75" s="115"/>
      <c r="T75" s="115"/>
      <c r="U75" s="115"/>
      <c r="V75" s="115"/>
      <c r="W75" s="115"/>
      <c r="X75" s="115"/>
      <c r="Y75" s="116"/>
      <c r="Z75" s="107" t="s">
        <v>112</v>
      </c>
      <c r="AA75" s="108"/>
      <c r="AB75" s="109"/>
    </row>
    <row r="76" spans="2:28" ht="32.450000000000003" customHeight="1" x14ac:dyDescent="0.25">
      <c r="B76" s="143"/>
      <c r="C76" s="135" t="s">
        <v>113</v>
      </c>
      <c r="D76" s="135" t="s">
        <v>114</v>
      </c>
      <c r="E76" s="138" t="s">
        <v>115</v>
      </c>
      <c r="F76" s="139"/>
      <c r="G76" s="119" t="s">
        <v>116</v>
      </c>
      <c r="H76" s="121" t="s">
        <v>114</v>
      </c>
      <c r="I76" s="123" t="s">
        <v>117</v>
      </c>
      <c r="J76" s="125" t="s">
        <v>118</v>
      </c>
      <c r="K76" s="125" t="s">
        <v>119</v>
      </c>
      <c r="L76" s="46" t="s">
        <v>120</v>
      </c>
      <c r="M76" s="47" t="s">
        <v>121</v>
      </c>
      <c r="N76" s="112" t="s">
        <v>122</v>
      </c>
      <c r="O76" s="113"/>
      <c r="P76" s="117" t="s">
        <v>123</v>
      </c>
      <c r="Q76" s="117"/>
      <c r="R76" s="117" t="s">
        <v>124</v>
      </c>
      <c r="S76" s="117"/>
      <c r="T76" s="117" t="s">
        <v>125</v>
      </c>
      <c r="U76" s="117"/>
      <c r="V76" s="117" t="s">
        <v>126</v>
      </c>
      <c r="W76" s="117"/>
      <c r="X76" s="118" t="s">
        <v>127</v>
      </c>
      <c r="Y76" s="118"/>
      <c r="Z76" s="110"/>
      <c r="AA76" s="110"/>
      <c r="AB76" s="111"/>
    </row>
    <row r="77" spans="2:28" ht="16.5" customHeight="1" thickBot="1" x14ac:dyDescent="0.3">
      <c r="B77" s="144"/>
      <c r="C77" s="136"/>
      <c r="D77" s="137"/>
      <c r="E77" s="140"/>
      <c r="F77" s="141"/>
      <c r="G77" s="120"/>
      <c r="H77" s="122"/>
      <c r="I77" s="124"/>
      <c r="J77" s="126"/>
      <c r="K77" s="126"/>
      <c r="L77" s="78"/>
      <c r="M77" s="78"/>
      <c r="N77" s="79"/>
      <c r="O77" s="79"/>
      <c r="P77" s="84" t="s">
        <v>128</v>
      </c>
      <c r="Q77" s="85" t="s">
        <v>129</v>
      </c>
      <c r="R77" s="84" t="s">
        <v>128</v>
      </c>
      <c r="S77" s="85" t="s">
        <v>129</v>
      </c>
      <c r="T77" s="84" t="s">
        <v>128</v>
      </c>
      <c r="U77" s="85" t="s">
        <v>129</v>
      </c>
      <c r="V77" s="84" t="s">
        <v>128</v>
      </c>
      <c r="W77" s="85" t="s">
        <v>129</v>
      </c>
      <c r="X77" s="118"/>
      <c r="Y77" s="118"/>
      <c r="Z77" s="80"/>
      <c r="AA77" s="80"/>
      <c r="AB77" s="80"/>
    </row>
    <row r="78" spans="2:28" ht="54" x14ac:dyDescent="0.25">
      <c r="B78" s="130">
        <v>2</v>
      </c>
      <c r="C78" s="147" t="s">
        <v>66</v>
      </c>
      <c r="D78" s="133" t="s">
        <v>195</v>
      </c>
      <c r="E78" s="48" t="s">
        <v>130</v>
      </c>
      <c r="F78" s="49" t="s">
        <v>0</v>
      </c>
      <c r="G78" s="50" t="s">
        <v>50</v>
      </c>
      <c r="H78" s="86" t="s">
        <v>234</v>
      </c>
      <c r="I78" s="98" t="s">
        <v>228</v>
      </c>
      <c r="J78" s="51"/>
      <c r="K78" s="52">
        <v>46023</v>
      </c>
      <c r="L78" s="53">
        <f>+K78-J78</f>
        <v>46023</v>
      </c>
      <c r="M78" s="54">
        <f ca="1">+TODAY()</f>
        <v>46113</v>
      </c>
      <c r="N78" s="55">
        <f ca="1">+K78-M78</f>
        <v>-90</v>
      </c>
      <c r="O78" s="63" t="str">
        <f t="shared" ref="O78:O81" ca="1" si="2">+IF(M78&lt;K78,(K78-M78),"Finalizó")</f>
        <v>Finalizó</v>
      </c>
      <c r="P78" s="81"/>
      <c r="Q78" s="82"/>
      <c r="R78" s="83"/>
      <c r="S78" s="82"/>
      <c r="T78" s="83"/>
      <c r="U78" s="82"/>
      <c r="V78" s="83"/>
      <c r="W78" s="82"/>
      <c r="X78" s="56">
        <f>SUM(Q78+S78+U78+W78)</f>
        <v>0</v>
      </c>
      <c r="Y78" s="57">
        <f>+X78*100</f>
        <v>0</v>
      </c>
      <c r="Z78" s="127"/>
      <c r="AA78" s="128"/>
      <c r="AB78" s="129"/>
    </row>
    <row r="79" spans="2:28" ht="42" customHeight="1" x14ac:dyDescent="0.25">
      <c r="B79" s="131"/>
      <c r="C79" s="148"/>
      <c r="D79" s="133"/>
      <c r="E79" s="58" t="s">
        <v>131</v>
      </c>
      <c r="F79" s="59" t="s">
        <v>49</v>
      </c>
      <c r="G79" s="50" t="s">
        <v>47</v>
      </c>
      <c r="H79" s="86" t="s">
        <v>235</v>
      </c>
      <c r="I79" s="98"/>
      <c r="J79" s="51"/>
      <c r="K79" s="52">
        <v>46265</v>
      </c>
      <c r="L79" s="60">
        <f>+K79-J79</f>
        <v>46265</v>
      </c>
      <c r="M79" s="61">
        <f ca="1">+TODAY()</f>
        <v>46113</v>
      </c>
      <c r="N79" s="62">
        <f ca="1">+K79-M79</f>
        <v>152</v>
      </c>
      <c r="O79" s="63">
        <f t="shared" ca="1" si="2"/>
        <v>152</v>
      </c>
      <c r="P79" s="91"/>
      <c r="Q79" s="74"/>
      <c r="R79" s="73"/>
      <c r="S79" s="74"/>
      <c r="T79" s="73"/>
      <c r="U79" s="74"/>
      <c r="V79" s="73"/>
      <c r="W79" s="74"/>
      <c r="X79" s="56">
        <f t="shared" ref="X79:X81" si="3">SUM(Q79+S79+U79+W79)</f>
        <v>0</v>
      </c>
      <c r="Y79" s="64">
        <f>+X79*100</f>
        <v>0</v>
      </c>
      <c r="Z79" s="100"/>
      <c r="AA79" s="101"/>
      <c r="AB79" s="102"/>
    </row>
    <row r="80" spans="2:28" ht="39" customHeight="1" x14ac:dyDescent="0.25">
      <c r="B80" s="131"/>
      <c r="C80" s="148"/>
      <c r="D80" s="133"/>
      <c r="E80" s="58" t="s">
        <v>128</v>
      </c>
      <c r="F80" s="59" t="s">
        <v>0</v>
      </c>
      <c r="G80" s="50" t="s">
        <v>47</v>
      </c>
      <c r="H80" s="86" t="s">
        <v>236</v>
      </c>
      <c r="I80" s="98"/>
      <c r="J80" s="51"/>
      <c r="K80" s="52">
        <v>46265</v>
      </c>
      <c r="L80" s="60">
        <f>+K80-J80</f>
        <v>46265</v>
      </c>
      <c r="M80" s="61">
        <f ca="1">+TODAY()</f>
        <v>46113</v>
      </c>
      <c r="N80" s="62">
        <f ca="1">+K80-M80</f>
        <v>152</v>
      </c>
      <c r="O80" s="63">
        <f t="shared" ca="1" si="2"/>
        <v>152</v>
      </c>
      <c r="P80" s="91"/>
      <c r="Q80" s="74"/>
      <c r="R80" s="73"/>
      <c r="S80" s="74"/>
      <c r="T80" s="73"/>
      <c r="U80" s="74"/>
      <c r="V80" s="73"/>
      <c r="W80" s="74"/>
      <c r="X80" s="56">
        <f t="shared" si="3"/>
        <v>0</v>
      </c>
      <c r="Y80" s="64">
        <f>+X80*100</f>
        <v>0</v>
      </c>
      <c r="Z80" s="100"/>
      <c r="AA80" s="101"/>
      <c r="AB80" s="102"/>
    </row>
    <row r="81" spans="2:28" ht="54" x14ac:dyDescent="0.25">
      <c r="B81" s="132"/>
      <c r="C81" s="149"/>
      <c r="D81" s="134"/>
      <c r="E81" s="58" t="s">
        <v>132</v>
      </c>
      <c r="F81" s="59" t="s">
        <v>0</v>
      </c>
      <c r="G81" s="50" t="s">
        <v>16</v>
      </c>
      <c r="H81" s="86" t="s">
        <v>237</v>
      </c>
      <c r="I81" s="99"/>
      <c r="J81" s="51"/>
      <c r="K81" s="52">
        <v>46265</v>
      </c>
      <c r="L81" s="60">
        <f>+K81-J81</f>
        <v>46265</v>
      </c>
      <c r="M81" s="61">
        <f ca="1">+TODAY()</f>
        <v>46113</v>
      </c>
      <c r="N81" s="62">
        <f ca="1">+K81-M81</f>
        <v>152</v>
      </c>
      <c r="O81" s="63">
        <f t="shared" ca="1" si="2"/>
        <v>152</v>
      </c>
      <c r="P81" s="72"/>
      <c r="Q81" s="74"/>
      <c r="R81" s="73"/>
      <c r="S81" s="74"/>
      <c r="T81" s="73"/>
      <c r="U81" s="74"/>
      <c r="V81" s="73"/>
      <c r="W81" s="74"/>
      <c r="X81" s="56">
        <f t="shared" si="3"/>
        <v>0</v>
      </c>
      <c r="Y81" s="64">
        <f>+X81*100</f>
        <v>0</v>
      </c>
      <c r="Z81" s="100"/>
      <c r="AA81" s="101"/>
      <c r="AB81" s="102"/>
    </row>
    <row r="82" spans="2:28" ht="26.1" customHeight="1" x14ac:dyDescent="0.25"/>
    <row r="83" spans="2:28" ht="25.5" customHeight="1" x14ac:dyDescent="0.25"/>
    <row r="84" spans="2:28" ht="15" customHeight="1" x14ac:dyDescent="0.25">
      <c r="B84" s="142" t="s">
        <v>108</v>
      </c>
      <c r="C84" s="145"/>
      <c r="D84" s="145"/>
      <c r="E84" s="145"/>
      <c r="F84" s="146"/>
      <c r="G84" s="103" t="s">
        <v>110</v>
      </c>
      <c r="H84" s="104"/>
      <c r="I84" s="104"/>
      <c r="J84" s="104"/>
      <c r="K84" s="104"/>
      <c r="L84" s="105"/>
      <c r="M84" s="105"/>
      <c r="N84" s="105"/>
      <c r="O84" s="106"/>
      <c r="P84" s="114" t="s">
        <v>111</v>
      </c>
      <c r="Q84" s="115"/>
      <c r="R84" s="115"/>
      <c r="S84" s="115"/>
      <c r="T84" s="115"/>
      <c r="U84" s="115"/>
      <c r="V84" s="115"/>
      <c r="W84" s="115"/>
      <c r="X84" s="115"/>
      <c r="Y84" s="116"/>
      <c r="Z84" s="107" t="s">
        <v>112</v>
      </c>
      <c r="AA84" s="108"/>
      <c r="AB84" s="109"/>
    </row>
    <row r="85" spans="2:28" ht="32.450000000000003" customHeight="1" x14ac:dyDescent="0.25">
      <c r="B85" s="143"/>
      <c r="C85" s="135" t="s">
        <v>113</v>
      </c>
      <c r="D85" s="135" t="s">
        <v>114</v>
      </c>
      <c r="E85" s="138" t="s">
        <v>115</v>
      </c>
      <c r="F85" s="139"/>
      <c r="G85" s="119" t="s">
        <v>116</v>
      </c>
      <c r="H85" s="121" t="s">
        <v>114</v>
      </c>
      <c r="I85" s="123" t="s">
        <v>117</v>
      </c>
      <c r="J85" s="125" t="s">
        <v>118</v>
      </c>
      <c r="K85" s="125" t="s">
        <v>119</v>
      </c>
      <c r="L85" s="46" t="s">
        <v>120</v>
      </c>
      <c r="M85" s="47" t="s">
        <v>121</v>
      </c>
      <c r="N85" s="112" t="s">
        <v>122</v>
      </c>
      <c r="O85" s="113"/>
      <c r="P85" s="117" t="s">
        <v>123</v>
      </c>
      <c r="Q85" s="117"/>
      <c r="R85" s="117" t="s">
        <v>124</v>
      </c>
      <c r="S85" s="117"/>
      <c r="T85" s="117" t="s">
        <v>125</v>
      </c>
      <c r="U85" s="117"/>
      <c r="V85" s="117" t="s">
        <v>126</v>
      </c>
      <c r="W85" s="117"/>
      <c r="X85" s="118" t="s">
        <v>127</v>
      </c>
      <c r="Y85" s="118"/>
      <c r="Z85" s="110"/>
      <c r="AA85" s="110"/>
      <c r="AB85" s="111"/>
    </row>
    <row r="86" spans="2:28" ht="16.5" customHeight="1" thickBot="1" x14ac:dyDescent="0.3">
      <c r="B86" s="144"/>
      <c r="C86" s="136"/>
      <c r="D86" s="137"/>
      <c r="E86" s="140"/>
      <c r="F86" s="141"/>
      <c r="G86" s="120"/>
      <c r="H86" s="122"/>
      <c r="I86" s="124"/>
      <c r="J86" s="126"/>
      <c r="K86" s="126"/>
      <c r="L86" s="78"/>
      <c r="M86" s="78"/>
      <c r="N86" s="79"/>
      <c r="O86" s="79"/>
      <c r="P86" s="84" t="s">
        <v>128</v>
      </c>
      <c r="Q86" s="85" t="s">
        <v>129</v>
      </c>
      <c r="R86" s="84" t="s">
        <v>128</v>
      </c>
      <c r="S86" s="85" t="s">
        <v>129</v>
      </c>
      <c r="T86" s="84" t="s">
        <v>128</v>
      </c>
      <c r="U86" s="85" t="s">
        <v>129</v>
      </c>
      <c r="V86" s="84" t="s">
        <v>128</v>
      </c>
      <c r="W86" s="85" t="s">
        <v>129</v>
      </c>
      <c r="X86" s="118"/>
      <c r="Y86" s="118"/>
      <c r="Z86" s="80"/>
      <c r="AA86" s="80"/>
      <c r="AB86" s="80"/>
    </row>
    <row r="87" spans="2:28" ht="54" x14ac:dyDescent="0.25">
      <c r="B87" s="130">
        <v>3</v>
      </c>
      <c r="C87" s="147" t="s">
        <v>91</v>
      </c>
      <c r="D87" s="133" t="s">
        <v>178</v>
      </c>
      <c r="E87" s="48" t="s">
        <v>130</v>
      </c>
      <c r="F87" s="49" t="s">
        <v>49</v>
      </c>
      <c r="G87" s="50" t="s">
        <v>47</v>
      </c>
      <c r="H87" s="86" t="s">
        <v>238</v>
      </c>
      <c r="I87" s="98" t="s">
        <v>228</v>
      </c>
      <c r="J87" s="51"/>
      <c r="K87" s="52">
        <v>46203</v>
      </c>
      <c r="L87" s="53">
        <f>+K87-J87</f>
        <v>46203</v>
      </c>
      <c r="M87" s="54">
        <f ca="1">+TODAY()</f>
        <v>46113</v>
      </c>
      <c r="N87" s="55">
        <f ca="1">+K87-M87</f>
        <v>90</v>
      </c>
      <c r="O87" s="63">
        <f t="shared" ref="O87:O90" ca="1" si="4">+IF(M87&lt;K87,(K87-M87),"Finalizó")</f>
        <v>90</v>
      </c>
      <c r="P87" s="81"/>
      <c r="Q87" s="82"/>
      <c r="R87" s="83"/>
      <c r="S87" s="82"/>
      <c r="T87" s="83"/>
      <c r="U87" s="82"/>
      <c r="V87" s="83"/>
      <c r="W87" s="82"/>
      <c r="X87" s="56">
        <f>SUM(Q87+S87+U87+W87)</f>
        <v>0</v>
      </c>
      <c r="Y87" s="57">
        <f>+X87*100</f>
        <v>0</v>
      </c>
      <c r="Z87" s="127"/>
      <c r="AA87" s="128"/>
      <c r="AB87" s="129"/>
    </row>
    <row r="88" spans="2:28" ht="40.5" x14ac:dyDescent="0.25">
      <c r="B88" s="131"/>
      <c r="C88" s="148"/>
      <c r="D88" s="133"/>
      <c r="E88" s="58" t="s">
        <v>131</v>
      </c>
      <c r="F88" s="59" t="s">
        <v>49</v>
      </c>
      <c r="G88" s="50" t="s">
        <v>47</v>
      </c>
      <c r="H88" s="86" t="s">
        <v>239</v>
      </c>
      <c r="I88" s="98"/>
      <c r="J88" s="51"/>
      <c r="K88" s="52">
        <v>46234</v>
      </c>
      <c r="L88" s="60">
        <f>+K88-J88</f>
        <v>46234</v>
      </c>
      <c r="M88" s="61">
        <f ca="1">+TODAY()</f>
        <v>46113</v>
      </c>
      <c r="N88" s="62">
        <f ca="1">+K88-M88</f>
        <v>121</v>
      </c>
      <c r="O88" s="63">
        <f t="shared" ca="1" si="4"/>
        <v>121</v>
      </c>
      <c r="P88" s="92"/>
      <c r="Q88" s="74"/>
      <c r="R88" s="73"/>
      <c r="S88" s="74"/>
      <c r="T88" s="73"/>
      <c r="U88" s="74"/>
      <c r="V88" s="73"/>
      <c r="W88" s="74"/>
      <c r="X88" s="56">
        <f t="shared" ref="X88:X90" si="5">SUM(Q88+S88+U88+W88)</f>
        <v>0</v>
      </c>
      <c r="Y88" s="64">
        <f>+X88*100</f>
        <v>0</v>
      </c>
      <c r="Z88" s="100"/>
      <c r="AA88" s="101"/>
      <c r="AB88" s="102"/>
    </row>
    <row r="89" spans="2:28" ht="27" x14ac:dyDescent="0.25">
      <c r="B89" s="131"/>
      <c r="C89" s="148"/>
      <c r="D89" s="133"/>
      <c r="E89" s="58" t="s">
        <v>128</v>
      </c>
      <c r="F89" s="59" t="s">
        <v>0</v>
      </c>
      <c r="G89" s="50" t="s">
        <v>47</v>
      </c>
      <c r="H89" s="86" t="s">
        <v>240</v>
      </c>
      <c r="I89" s="98"/>
      <c r="J89" s="51"/>
      <c r="K89" s="52">
        <v>46234</v>
      </c>
      <c r="L89" s="60">
        <f>+K89-J89</f>
        <v>46234</v>
      </c>
      <c r="M89" s="61">
        <f ca="1">+TODAY()</f>
        <v>46113</v>
      </c>
      <c r="N89" s="62">
        <f ca="1">+K89-M89</f>
        <v>121</v>
      </c>
      <c r="O89" s="63">
        <f t="shared" ca="1" si="4"/>
        <v>121</v>
      </c>
      <c r="P89" s="72"/>
      <c r="Q89" s="74"/>
      <c r="R89" s="73"/>
      <c r="S89" s="74"/>
      <c r="T89" s="73"/>
      <c r="U89" s="74"/>
      <c r="V89" s="73"/>
      <c r="W89" s="74"/>
      <c r="X89" s="56">
        <f t="shared" si="5"/>
        <v>0</v>
      </c>
      <c r="Y89" s="64">
        <f>+X89*100</f>
        <v>0</v>
      </c>
      <c r="Z89" s="100"/>
      <c r="AA89" s="101"/>
      <c r="AB89" s="102"/>
    </row>
    <row r="90" spans="2:28" ht="40.5" x14ac:dyDescent="0.25">
      <c r="B90" s="132"/>
      <c r="C90" s="149"/>
      <c r="D90" s="134"/>
      <c r="E90" s="58" t="s">
        <v>132</v>
      </c>
      <c r="F90" s="59" t="s">
        <v>0</v>
      </c>
      <c r="G90" s="50" t="s">
        <v>16</v>
      </c>
      <c r="H90" s="86" t="s">
        <v>241</v>
      </c>
      <c r="I90" s="99"/>
      <c r="J90" s="51"/>
      <c r="K90" s="52">
        <v>46295</v>
      </c>
      <c r="L90" s="60">
        <f>+K90-J90</f>
        <v>46295</v>
      </c>
      <c r="M90" s="61">
        <f ca="1">+TODAY()</f>
        <v>46113</v>
      </c>
      <c r="N90" s="62">
        <f ca="1">+K90-M90</f>
        <v>182</v>
      </c>
      <c r="O90" s="63">
        <f t="shared" ca="1" si="4"/>
        <v>182</v>
      </c>
      <c r="P90" s="72"/>
      <c r="Q90" s="74"/>
      <c r="R90" s="73"/>
      <c r="S90" s="74"/>
      <c r="T90" s="73"/>
      <c r="U90" s="74"/>
      <c r="V90" s="73"/>
      <c r="W90" s="74"/>
      <c r="X90" s="56">
        <f t="shared" si="5"/>
        <v>0</v>
      </c>
      <c r="Y90" s="64">
        <f>+X90*100</f>
        <v>0</v>
      </c>
      <c r="Z90" s="100"/>
      <c r="AA90" s="101"/>
      <c r="AB90" s="102"/>
    </row>
    <row r="91" spans="2:28" ht="26.1" customHeight="1" x14ac:dyDescent="0.25"/>
    <row r="92" spans="2:28" ht="25.5" customHeight="1" x14ac:dyDescent="0.25"/>
    <row r="93" spans="2:28" ht="15" customHeight="1" x14ac:dyDescent="0.25">
      <c r="B93" s="142" t="s">
        <v>108</v>
      </c>
      <c r="C93" s="145"/>
      <c r="D93" s="145"/>
      <c r="E93" s="145"/>
      <c r="F93" s="146"/>
      <c r="G93" s="103" t="s">
        <v>110</v>
      </c>
      <c r="H93" s="104"/>
      <c r="I93" s="104"/>
      <c r="J93" s="104"/>
      <c r="K93" s="104"/>
      <c r="L93" s="105"/>
      <c r="M93" s="105"/>
      <c r="N93" s="105"/>
      <c r="O93" s="106"/>
      <c r="P93" s="114" t="s">
        <v>111</v>
      </c>
      <c r="Q93" s="115"/>
      <c r="R93" s="115"/>
      <c r="S93" s="115"/>
      <c r="T93" s="115"/>
      <c r="U93" s="115"/>
      <c r="V93" s="115"/>
      <c r="W93" s="115"/>
      <c r="X93" s="115"/>
      <c r="Y93" s="116"/>
      <c r="Z93" s="107" t="s">
        <v>112</v>
      </c>
      <c r="AA93" s="108"/>
      <c r="AB93" s="109"/>
    </row>
    <row r="94" spans="2:28" ht="32.450000000000003" customHeight="1" x14ac:dyDescent="0.25">
      <c r="B94" s="143"/>
      <c r="C94" s="135" t="s">
        <v>113</v>
      </c>
      <c r="D94" s="135" t="s">
        <v>114</v>
      </c>
      <c r="E94" s="138" t="s">
        <v>115</v>
      </c>
      <c r="F94" s="139"/>
      <c r="G94" s="119" t="s">
        <v>116</v>
      </c>
      <c r="H94" s="121" t="s">
        <v>114</v>
      </c>
      <c r="I94" s="123" t="s">
        <v>117</v>
      </c>
      <c r="J94" s="125" t="s">
        <v>118</v>
      </c>
      <c r="K94" s="125" t="s">
        <v>119</v>
      </c>
      <c r="L94" s="46" t="s">
        <v>120</v>
      </c>
      <c r="M94" s="47" t="s">
        <v>121</v>
      </c>
      <c r="N94" s="112" t="s">
        <v>122</v>
      </c>
      <c r="O94" s="113"/>
      <c r="P94" s="117" t="s">
        <v>123</v>
      </c>
      <c r="Q94" s="117"/>
      <c r="R94" s="117" t="s">
        <v>124</v>
      </c>
      <c r="S94" s="117"/>
      <c r="T94" s="117" t="s">
        <v>125</v>
      </c>
      <c r="U94" s="117"/>
      <c r="V94" s="117" t="s">
        <v>126</v>
      </c>
      <c r="W94" s="117"/>
      <c r="X94" s="118" t="s">
        <v>127</v>
      </c>
      <c r="Y94" s="118"/>
      <c r="Z94" s="110"/>
      <c r="AA94" s="110"/>
      <c r="AB94" s="111"/>
    </row>
    <row r="95" spans="2:28" ht="16.5" customHeight="1" thickBot="1" x14ac:dyDescent="0.3">
      <c r="B95" s="144"/>
      <c r="C95" s="136"/>
      <c r="D95" s="137"/>
      <c r="E95" s="140"/>
      <c r="F95" s="141"/>
      <c r="G95" s="120"/>
      <c r="H95" s="122"/>
      <c r="I95" s="124"/>
      <c r="J95" s="126"/>
      <c r="K95" s="126"/>
      <c r="L95" s="78"/>
      <c r="M95" s="78"/>
      <c r="N95" s="79"/>
      <c r="O95" s="79"/>
      <c r="P95" s="84" t="s">
        <v>128</v>
      </c>
      <c r="Q95" s="85" t="s">
        <v>129</v>
      </c>
      <c r="R95" s="84" t="s">
        <v>128</v>
      </c>
      <c r="S95" s="85" t="s">
        <v>129</v>
      </c>
      <c r="T95" s="84" t="s">
        <v>128</v>
      </c>
      <c r="U95" s="85" t="s">
        <v>129</v>
      </c>
      <c r="V95" s="84" t="s">
        <v>128</v>
      </c>
      <c r="W95" s="85" t="s">
        <v>129</v>
      </c>
      <c r="X95" s="118"/>
      <c r="Y95" s="118"/>
      <c r="Z95" s="80"/>
      <c r="AA95" s="80"/>
      <c r="AB95" s="80"/>
    </row>
    <row r="96" spans="2:28" ht="40.5" x14ac:dyDescent="0.25">
      <c r="B96" s="130">
        <v>4</v>
      </c>
      <c r="C96" s="147" t="s">
        <v>94</v>
      </c>
      <c r="D96" s="133" t="s">
        <v>219</v>
      </c>
      <c r="E96" s="48" t="s">
        <v>130</v>
      </c>
      <c r="F96" s="49" t="s">
        <v>49</v>
      </c>
      <c r="G96" s="50" t="s">
        <v>47</v>
      </c>
      <c r="H96" s="86" t="s">
        <v>242</v>
      </c>
      <c r="I96" s="98" t="s">
        <v>228</v>
      </c>
      <c r="J96" s="51"/>
      <c r="K96" s="52">
        <v>46203</v>
      </c>
      <c r="L96" s="53">
        <f>+K96-J96</f>
        <v>46203</v>
      </c>
      <c r="M96" s="54">
        <f ca="1">+TODAY()</f>
        <v>46113</v>
      </c>
      <c r="N96" s="55">
        <f ca="1">+K96-M96</f>
        <v>90</v>
      </c>
      <c r="O96" s="63">
        <f t="shared" ref="O96:O99" ca="1" si="6">+IF(M96&lt;K96,(K96-M96),"Finalizó")</f>
        <v>90</v>
      </c>
      <c r="P96" s="81"/>
      <c r="Q96" s="82"/>
      <c r="R96" s="83"/>
      <c r="S96" s="82"/>
      <c r="T96" s="83"/>
      <c r="U96" s="82"/>
      <c r="V96" s="83"/>
      <c r="W96" s="82"/>
      <c r="X96" s="56">
        <f>SUM(Q96+S96+U96+W96)</f>
        <v>0</v>
      </c>
      <c r="Y96" s="57">
        <f>+X96*100</f>
        <v>0</v>
      </c>
      <c r="Z96" s="127"/>
      <c r="AA96" s="128"/>
      <c r="AB96" s="129"/>
    </row>
    <row r="97" spans="2:28" ht="54" x14ac:dyDescent="0.25">
      <c r="B97" s="131"/>
      <c r="C97" s="148"/>
      <c r="D97" s="133"/>
      <c r="E97" s="58" t="s">
        <v>131</v>
      </c>
      <c r="F97" s="59" t="s">
        <v>49</v>
      </c>
      <c r="G97" s="50" t="s">
        <v>47</v>
      </c>
      <c r="H97" s="86" t="s">
        <v>243</v>
      </c>
      <c r="I97" s="98"/>
      <c r="J97" s="51"/>
      <c r="K97" s="52">
        <v>46234</v>
      </c>
      <c r="L97" s="60">
        <f>+K97-J97</f>
        <v>46234</v>
      </c>
      <c r="M97" s="61">
        <f ca="1">+TODAY()</f>
        <v>46113</v>
      </c>
      <c r="N97" s="62">
        <f ca="1">+K97-M97</f>
        <v>121</v>
      </c>
      <c r="O97" s="63">
        <f t="shared" ca="1" si="6"/>
        <v>121</v>
      </c>
      <c r="P97" s="90"/>
      <c r="Q97" s="74"/>
      <c r="R97" s="73"/>
      <c r="S97" s="74"/>
      <c r="T97" s="73"/>
      <c r="U97" s="74"/>
      <c r="V97" s="73"/>
      <c r="W97" s="74"/>
      <c r="X97" s="56">
        <f t="shared" ref="X97:X99" si="7">SUM(Q97+S97+U97+W97)</f>
        <v>0</v>
      </c>
      <c r="Y97" s="64">
        <f>+X97*100</f>
        <v>0</v>
      </c>
      <c r="Z97" s="100"/>
      <c r="AA97" s="101"/>
      <c r="AB97" s="102"/>
    </row>
    <row r="98" spans="2:28" ht="40.5" x14ac:dyDescent="0.25">
      <c r="B98" s="131"/>
      <c r="C98" s="148"/>
      <c r="D98" s="133"/>
      <c r="E98" s="58" t="s">
        <v>128</v>
      </c>
      <c r="F98" s="59" t="s">
        <v>0</v>
      </c>
      <c r="G98" s="50" t="s">
        <v>50</v>
      </c>
      <c r="H98" s="86" t="s">
        <v>244</v>
      </c>
      <c r="I98" s="98"/>
      <c r="J98" s="51"/>
      <c r="K98" s="52">
        <v>46234</v>
      </c>
      <c r="L98" s="60">
        <f>+K98-J98</f>
        <v>46234</v>
      </c>
      <c r="M98" s="61">
        <f ca="1">+TODAY()</f>
        <v>46113</v>
      </c>
      <c r="N98" s="62">
        <f ca="1">+K98-M98</f>
        <v>121</v>
      </c>
      <c r="O98" s="63">
        <f t="shared" ca="1" si="6"/>
        <v>121</v>
      </c>
      <c r="P98" s="72"/>
      <c r="Q98" s="74"/>
      <c r="R98" s="73"/>
      <c r="S98" s="74"/>
      <c r="T98" s="73"/>
      <c r="U98" s="74"/>
      <c r="V98" s="73"/>
      <c r="W98" s="74"/>
      <c r="X98" s="56">
        <f t="shared" si="7"/>
        <v>0</v>
      </c>
      <c r="Y98" s="64">
        <f>+X98*100</f>
        <v>0</v>
      </c>
      <c r="Z98" s="100"/>
      <c r="AA98" s="101"/>
      <c r="AB98" s="102"/>
    </row>
    <row r="99" spans="2:28" ht="41.45" customHeight="1" x14ac:dyDescent="0.25">
      <c r="B99" s="132"/>
      <c r="C99" s="149"/>
      <c r="D99" s="134"/>
      <c r="E99" s="58" t="s">
        <v>132</v>
      </c>
      <c r="F99" s="59" t="s">
        <v>0</v>
      </c>
      <c r="G99" s="50" t="s">
        <v>16</v>
      </c>
      <c r="H99" s="86" t="s">
        <v>245</v>
      </c>
      <c r="I99" s="99"/>
      <c r="J99" s="51"/>
      <c r="K99" s="52">
        <v>46295</v>
      </c>
      <c r="L99" s="60">
        <f>+K99-J99</f>
        <v>46295</v>
      </c>
      <c r="M99" s="61">
        <f ca="1">+TODAY()</f>
        <v>46113</v>
      </c>
      <c r="N99" s="62">
        <f ca="1">+K99-M99</f>
        <v>182</v>
      </c>
      <c r="O99" s="63">
        <f t="shared" ca="1" si="6"/>
        <v>182</v>
      </c>
      <c r="P99" s="72"/>
      <c r="Q99" s="74"/>
      <c r="R99" s="73"/>
      <c r="S99" s="74"/>
      <c r="T99" s="73"/>
      <c r="U99" s="74"/>
      <c r="V99" s="73"/>
      <c r="W99" s="74"/>
      <c r="X99" s="56">
        <f t="shared" si="7"/>
        <v>0</v>
      </c>
      <c r="Y99" s="64">
        <f>+X99*100</f>
        <v>0</v>
      </c>
      <c r="Z99" s="100"/>
      <c r="AA99" s="101"/>
      <c r="AB99" s="102"/>
    </row>
    <row r="100" spans="2:28" ht="15.75" x14ac:dyDescent="0.25">
      <c r="G100" s="87"/>
    </row>
    <row r="103" spans="2:28" ht="15.75" x14ac:dyDescent="0.25">
      <c r="G103" s="87"/>
    </row>
    <row r="104" spans="2:28" ht="15.75" x14ac:dyDescent="0.25">
      <c r="G104" s="87"/>
    </row>
    <row r="105" spans="2:28" ht="15.75" x14ac:dyDescent="0.25">
      <c r="G105" s="87"/>
    </row>
    <row r="106" spans="2:28" ht="15.75" x14ac:dyDescent="0.25">
      <c r="G106" s="87"/>
    </row>
    <row r="114" spans="21:21" x14ac:dyDescent="0.25">
      <c r="U114" s="76"/>
    </row>
    <row r="115" spans="21:21" x14ac:dyDescent="0.25">
      <c r="U115" s="76"/>
    </row>
    <row r="116" spans="21:21" x14ac:dyDescent="0.25">
      <c r="U116" s="76"/>
    </row>
  </sheetData>
  <protectedRanges>
    <protectedRange algorithmName="SHA-512" hashValue="0qUZlBtKJxH4agXsHwITT0Dmk919hOwSTPA81hVEqQfSZTYP3JI43IT05bWJDigWnQG5Nr+XTCDWIwP6zt5AHg==" saltValue="r2Hrj6ADVWdpk//gBM/wVA==" spinCount="100000" sqref="C59:C62 B63:C65 B13:C58" name="Rango1"/>
  </protectedRanges>
  <mergeCells count="108">
    <mergeCell ref="B66:B68"/>
    <mergeCell ref="C66:F66"/>
    <mergeCell ref="B75:B77"/>
    <mergeCell ref="C75:F75"/>
    <mergeCell ref="B84:B86"/>
    <mergeCell ref="C84:F84"/>
    <mergeCell ref="C85:C86"/>
    <mergeCell ref="D85:D86"/>
    <mergeCell ref="E85:F86"/>
    <mergeCell ref="C67:C68"/>
    <mergeCell ref="B69:B72"/>
    <mergeCell ref="D69:D72"/>
    <mergeCell ref="D67:D68"/>
    <mergeCell ref="E67:F68"/>
    <mergeCell ref="C69:C72"/>
    <mergeCell ref="C78:C81"/>
    <mergeCell ref="Z87:AB87"/>
    <mergeCell ref="Z88:AB88"/>
    <mergeCell ref="Z89:AB89"/>
    <mergeCell ref="Z90:AB90"/>
    <mergeCell ref="P84:Y84"/>
    <mergeCell ref="Z84:AB85"/>
    <mergeCell ref="C96:C99"/>
    <mergeCell ref="I96:I99"/>
    <mergeCell ref="B96:B99"/>
    <mergeCell ref="D96:D99"/>
    <mergeCell ref="Z96:AB96"/>
    <mergeCell ref="Z97:AB97"/>
    <mergeCell ref="Z98:AB98"/>
    <mergeCell ref="Z99:AB99"/>
    <mergeCell ref="Z93:AB94"/>
    <mergeCell ref="C94:C95"/>
    <mergeCell ref="D94:D95"/>
    <mergeCell ref="E94:F95"/>
    <mergeCell ref="G94:G95"/>
    <mergeCell ref="H94:H95"/>
    <mergeCell ref="I94:I95"/>
    <mergeCell ref="J94:J95"/>
    <mergeCell ref="V94:W94"/>
    <mergeCell ref="X94:Y95"/>
    <mergeCell ref="K94:K95"/>
    <mergeCell ref="N94:O94"/>
    <mergeCell ref="P94:Q94"/>
    <mergeCell ref="R94:S94"/>
    <mergeCell ref="T94:U94"/>
    <mergeCell ref="B87:B90"/>
    <mergeCell ref="D87:D90"/>
    <mergeCell ref="G93:O93"/>
    <mergeCell ref="P93:Y93"/>
    <mergeCell ref="B93:B95"/>
    <mergeCell ref="C93:F93"/>
    <mergeCell ref="H85:H86"/>
    <mergeCell ref="I85:I86"/>
    <mergeCell ref="J85:J86"/>
    <mergeCell ref="K85:K86"/>
    <mergeCell ref="N85:O85"/>
    <mergeCell ref="I87:I90"/>
    <mergeCell ref="P85:Q85"/>
    <mergeCell ref="R85:S85"/>
    <mergeCell ref="T85:U85"/>
    <mergeCell ref="V85:W85"/>
    <mergeCell ref="X85:Y86"/>
    <mergeCell ref="C87:C90"/>
    <mergeCell ref="G85:G86"/>
    <mergeCell ref="P75:Y75"/>
    <mergeCell ref="Z75:AB76"/>
    <mergeCell ref="P76:Q76"/>
    <mergeCell ref="R76:S76"/>
    <mergeCell ref="T76:U76"/>
    <mergeCell ref="V76:W76"/>
    <mergeCell ref="X76:Y77"/>
    <mergeCell ref="G84:O84"/>
    <mergeCell ref="Z79:AB79"/>
    <mergeCell ref="Z80:AB80"/>
    <mergeCell ref="Z81:AB81"/>
    <mergeCell ref="Z78:AB78"/>
    <mergeCell ref="G75:O75"/>
    <mergeCell ref="K76:K77"/>
    <mergeCell ref="N76:O76"/>
    <mergeCell ref="I78:I81"/>
    <mergeCell ref="B78:B81"/>
    <mergeCell ref="D78:D81"/>
    <mergeCell ref="C76:C77"/>
    <mergeCell ref="D76:D77"/>
    <mergeCell ref="E76:F77"/>
    <mergeCell ref="G76:G77"/>
    <mergeCell ref="H76:H77"/>
    <mergeCell ref="I76:I77"/>
    <mergeCell ref="J76:J77"/>
    <mergeCell ref="I69:I72"/>
    <mergeCell ref="Z70:AB70"/>
    <mergeCell ref="Z71:AB71"/>
    <mergeCell ref="Z72:AB72"/>
    <mergeCell ref="G66:O66"/>
    <mergeCell ref="Z66:AB67"/>
    <mergeCell ref="N67:O67"/>
    <mergeCell ref="P66:Y66"/>
    <mergeCell ref="P67:Q67"/>
    <mergeCell ref="R67:S67"/>
    <mergeCell ref="T67:U67"/>
    <mergeCell ref="V67:W67"/>
    <mergeCell ref="X67:Y68"/>
    <mergeCell ref="G67:G68"/>
    <mergeCell ref="H67:H68"/>
    <mergeCell ref="I67:I68"/>
    <mergeCell ref="J67:J68"/>
    <mergeCell ref="K67:K68"/>
    <mergeCell ref="Z69:AB69"/>
  </mergeCells>
  <conditionalFormatting sqref="N69">
    <cfRule type="iconSet" priority="146">
      <iconSet iconSet="3TrafficLights2" showValue="0">
        <cfvo type="percent" val="0"/>
        <cfvo type="num" val="31"/>
        <cfvo type="num" val="61"/>
      </iconSet>
    </cfRule>
  </conditionalFormatting>
  <conditionalFormatting sqref="N70">
    <cfRule type="iconSet" priority="144">
      <iconSet iconSet="3TrafficLights2" showValue="0">
        <cfvo type="percent" val="0"/>
        <cfvo type="num" val="31"/>
        <cfvo type="num" val="61"/>
      </iconSet>
    </cfRule>
  </conditionalFormatting>
  <conditionalFormatting sqref="N71">
    <cfRule type="iconSet" priority="143">
      <iconSet iconSet="3TrafficLights2" showValue="0">
        <cfvo type="percent" val="0"/>
        <cfvo type="num" val="31"/>
        <cfvo type="num" val="61"/>
      </iconSet>
    </cfRule>
  </conditionalFormatting>
  <conditionalFormatting sqref="N72">
    <cfRule type="iconSet" priority="142">
      <iconSet iconSet="3TrafficLights2" showValue="0">
        <cfvo type="percent" val="0"/>
        <cfvo type="num" val="31"/>
        <cfvo type="num" val="61"/>
      </iconSet>
    </cfRule>
  </conditionalFormatting>
  <conditionalFormatting sqref="N78">
    <cfRule type="iconSet" priority="27">
      <iconSet iconSet="3TrafficLights2" showValue="0">
        <cfvo type="percent" val="0"/>
        <cfvo type="num" val="31"/>
        <cfvo type="num" val="61"/>
      </iconSet>
    </cfRule>
  </conditionalFormatting>
  <conditionalFormatting sqref="N79">
    <cfRule type="iconSet" priority="25">
      <iconSet iconSet="3TrafficLights2" showValue="0">
        <cfvo type="percent" val="0"/>
        <cfvo type="num" val="31"/>
        <cfvo type="num" val="61"/>
      </iconSet>
    </cfRule>
  </conditionalFormatting>
  <conditionalFormatting sqref="N80">
    <cfRule type="iconSet" priority="24">
      <iconSet iconSet="3TrafficLights2" showValue="0">
        <cfvo type="percent" val="0"/>
        <cfvo type="num" val="31"/>
        <cfvo type="num" val="61"/>
      </iconSet>
    </cfRule>
  </conditionalFormatting>
  <conditionalFormatting sqref="N81">
    <cfRule type="iconSet" priority="23">
      <iconSet iconSet="3TrafficLights2" showValue="0">
        <cfvo type="percent" val="0"/>
        <cfvo type="num" val="31"/>
        <cfvo type="num" val="61"/>
      </iconSet>
    </cfRule>
  </conditionalFormatting>
  <conditionalFormatting sqref="N87">
    <cfRule type="iconSet" priority="13">
      <iconSet iconSet="3TrafficLights2" showValue="0">
        <cfvo type="percent" val="0"/>
        <cfvo type="num" val="31"/>
        <cfvo type="num" val="61"/>
      </iconSet>
    </cfRule>
  </conditionalFormatting>
  <conditionalFormatting sqref="N88">
    <cfRule type="iconSet" priority="11">
      <iconSet iconSet="3TrafficLights2" showValue="0">
        <cfvo type="percent" val="0"/>
        <cfvo type="num" val="31"/>
        <cfvo type="num" val="61"/>
      </iconSet>
    </cfRule>
  </conditionalFormatting>
  <conditionalFormatting sqref="N89">
    <cfRule type="iconSet" priority="10">
      <iconSet iconSet="3TrafficLights2" showValue="0">
        <cfvo type="percent" val="0"/>
        <cfvo type="num" val="31"/>
        <cfvo type="num" val="61"/>
      </iconSet>
    </cfRule>
  </conditionalFormatting>
  <conditionalFormatting sqref="N90">
    <cfRule type="iconSet" priority="9">
      <iconSet iconSet="3TrafficLights2" showValue="0">
        <cfvo type="percent" val="0"/>
        <cfvo type="num" val="31"/>
        <cfvo type="num" val="61"/>
      </iconSet>
    </cfRule>
  </conditionalFormatting>
  <conditionalFormatting sqref="N96">
    <cfRule type="iconSet" priority="6">
      <iconSet iconSet="3TrafficLights2" showValue="0">
        <cfvo type="percent" val="0"/>
        <cfvo type="num" val="31"/>
        <cfvo type="num" val="61"/>
      </iconSet>
    </cfRule>
  </conditionalFormatting>
  <conditionalFormatting sqref="N97">
    <cfRule type="iconSet" priority="4">
      <iconSet iconSet="3TrafficLights2" showValue="0">
        <cfvo type="percent" val="0"/>
        <cfvo type="num" val="31"/>
        <cfvo type="num" val="61"/>
      </iconSet>
    </cfRule>
  </conditionalFormatting>
  <conditionalFormatting sqref="N98">
    <cfRule type="iconSet" priority="3">
      <iconSet iconSet="3TrafficLights2" showValue="0">
        <cfvo type="percent" val="0"/>
        <cfvo type="num" val="31"/>
        <cfvo type="num" val="61"/>
      </iconSet>
    </cfRule>
  </conditionalFormatting>
  <conditionalFormatting sqref="N99">
    <cfRule type="iconSet" priority="2">
      <iconSet iconSet="3TrafficLights2" showValue="0">
        <cfvo type="percent" val="0"/>
        <cfvo type="num" val="31"/>
        <cfvo type="num" val="61"/>
      </iconSet>
    </cfRule>
  </conditionalFormatting>
  <conditionalFormatting sqref="X69:X72">
    <cfRule type="colorScale" priority="145">
      <colorScale>
        <cfvo type="num" val="$Q$3"/>
        <cfvo type="num" val="$Q$9"/>
        <cfvo type="num" val="$Q$10"/>
        <color rgb="FFFF0000"/>
        <color theme="7"/>
        <color rgb="FF00B050"/>
      </colorScale>
    </cfRule>
  </conditionalFormatting>
  <conditionalFormatting sqref="X78:X81">
    <cfRule type="colorScale" priority="26">
      <colorScale>
        <cfvo type="num" val="$Q$3"/>
        <cfvo type="num" val="$Q$9"/>
        <cfvo type="num" val="$Q$10"/>
        <color rgb="FFFF0000"/>
        <color theme="7"/>
        <color rgb="FF00B050"/>
      </colorScale>
    </cfRule>
  </conditionalFormatting>
  <conditionalFormatting sqref="X87:X90">
    <cfRule type="colorScale" priority="12">
      <colorScale>
        <cfvo type="num" val="$Q$3"/>
        <cfvo type="num" val="$Q$9"/>
        <cfvo type="num" val="$Q$10"/>
        <color rgb="FFFF0000"/>
        <color theme="7"/>
        <color rgb="FF00B050"/>
      </colorScale>
    </cfRule>
  </conditionalFormatting>
  <conditionalFormatting sqref="X96:X99">
    <cfRule type="colorScale" priority="5">
      <colorScale>
        <cfvo type="num" val="$Q$3"/>
        <cfvo type="num" val="$Q$9"/>
        <cfvo type="num" val="$Q$10"/>
        <color rgb="FFFF0000"/>
        <color theme="7"/>
        <color rgb="FF00B050"/>
      </colorScale>
    </cfRule>
  </conditionalFormatting>
  <conditionalFormatting sqref="Y69:Z72">
    <cfRule type="iconSet" priority="147">
      <iconSet iconSet="5Rating">
        <cfvo type="percent" val="0"/>
        <cfvo type="num" val="20"/>
        <cfvo type="num" val="50"/>
        <cfvo type="num" val="70"/>
        <cfvo type="num" val="100"/>
      </iconSet>
    </cfRule>
  </conditionalFormatting>
  <conditionalFormatting sqref="Y70:Z72">
    <cfRule type="iconSet" priority="141">
      <iconSet iconSet="5Rating">
        <cfvo type="percent" val="0"/>
        <cfvo type="num" val="40"/>
        <cfvo type="num" val="60"/>
        <cfvo type="num" val="80"/>
        <cfvo type="num" val="100"/>
      </iconSet>
    </cfRule>
  </conditionalFormatting>
  <conditionalFormatting sqref="Y78:Z81">
    <cfRule type="iconSet" priority="28">
      <iconSet iconSet="5Rating">
        <cfvo type="percent" val="0"/>
        <cfvo type="num" val="20"/>
        <cfvo type="num" val="50"/>
        <cfvo type="num" val="70"/>
        <cfvo type="num" val="100"/>
      </iconSet>
    </cfRule>
  </conditionalFormatting>
  <conditionalFormatting sqref="Y79:Z81">
    <cfRule type="iconSet" priority="22">
      <iconSet iconSet="5Rating">
        <cfvo type="percent" val="0"/>
        <cfvo type="num" val="40"/>
        <cfvo type="num" val="60"/>
        <cfvo type="num" val="80"/>
        <cfvo type="num" val="100"/>
      </iconSet>
    </cfRule>
  </conditionalFormatting>
  <conditionalFormatting sqref="Y87:Z90">
    <cfRule type="iconSet" priority="14">
      <iconSet iconSet="5Rating">
        <cfvo type="percent" val="0"/>
        <cfvo type="num" val="20"/>
        <cfvo type="num" val="50"/>
        <cfvo type="num" val="70"/>
        <cfvo type="num" val="100"/>
      </iconSet>
    </cfRule>
  </conditionalFormatting>
  <conditionalFormatting sqref="Y88:Z90">
    <cfRule type="iconSet" priority="8">
      <iconSet iconSet="5Rating">
        <cfvo type="percent" val="0"/>
        <cfvo type="num" val="40"/>
        <cfvo type="num" val="60"/>
        <cfvo type="num" val="80"/>
        <cfvo type="num" val="100"/>
      </iconSet>
    </cfRule>
  </conditionalFormatting>
  <conditionalFormatting sqref="Y96:Z99">
    <cfRule type="iconSet" priority="7">
      <iconSet iconSet="5Rating">
        <cfvo type="percent" val="0"/>
        <cfvo type="num" val="20"/>
        <cfvo type="num" val="50"/>
        <cfvo type="num" val="70"/>
        <cfvo type="num" val="100"/>
      </iconSet>
    </cfRule>
  </conditionalFormatting>
  <conditionalFormatting sqref="Y97:Z99">
    <cfRule type="iconSet" priority="1">
      <iconSet iconSet="5Rating">
        <cfvo type="percent" val="0"/>
        <cfvo type="num" val="40"/>
        <cfvo type="num" val="60"/>
        <cfvo type="num" val="80"/>
        <cfvo type="num" val="100"/>
      </iconSet>
    </cfRule>
  </conditionalFormatting>
  <dataValidations count="3">
    <dataValidation type="list" allowBlank="1" showInputMessage="1" showErrorMessage="1" sqref="G69:G72 G78:G81 G87:G90 G96:G99" xr:uid="{B6DAE0C1-0593-4862-8E2D-AFF54516C03F}">
      <formula1>$I$1:$I$3</formula1>
    </dataValidation>
    <dataValidation type="list" allowBlank="1" showInputMessage="1" showErrorMessage="1" sqref="F69:F72 F78:F81 F87:F90 F96:F99" xr:uid="{4720F4FF-7F07-479E-BBB6-487FF2B446B7}">
      <formula1>$F$1:$F$2</formula1>
    </dataValidation>
    <dataValidation type="list" allowBlank="1" showInputMessage="1" showErrorMessage="1" sqref="C87 C69 C78 C96" xr:uid="{B96B0DF0-33D5-4A63-8837-90C861A34A44}">
      <formula1>$E$1:$E$49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Comparativo y Análisis </vt:lpstr>
      <vt:lpstr>Formalización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Edna Marisol Garcia Meza</dc:creator>
  <cp:keywords/>
  <dc:description/>
  <cp:lastModifiedBy>Maria Guadalupe Bustamante Garcia</cp:lastModifiedBy>
  <cp:revision/>
  <cp:lastPrinted>2026-02-05T21:40:29Z</cp:lastPrinted>
  <dcterms:created xsi:type="dcterms:W3CDTF">2024-11-22T18:35:58Z</dcterms:created>
  <dcterms:modified xsi:type="dcterms:W3CDTF">2026-04-01T19:07:24Z</dcterms:modified>
  <cp:category/>
  <cp:contentStatus/>
</cp:coreProperties>
</file>